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52CA31C5-C542-49B4-BF58-236770E90F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vrh rozpočtu  (milníky)" sheetId="7" r:id="rId1"/>
    <sheet name="Přehled cenových nabídek" sheetId="8" r:id="rId2"/>
  </sheets>
  <definedNames>
    <definedName name="_xlnm.Print_Area" localSheetId="1">'Přehled cenových nabídek'!$A$1:$G$74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39" i="7"/>
  <c r="N40" i="7"/>
  <c r="N41" i="7"/>
  <c r="N42" i="7"/>
  <c r="G38" i="7"/>
  <c r="G40" i="7"/>
  <c r="G41" i="7"/>
  <c r="G42" i="7"/>
  <c r="F38" i="7"/>
  <c r="F39" i="7"/>
  <c r="G39" i="7" s="1"/>
  <c r="G14" i="7" s="1"/>
  <c r="F40" i="7"/>
  <c r="F41" i="7"/>
  <c r="F42" i="7"/>
  <c r="F14" i="7" l="1"/>
  <c r="N58" i="7"/>
  <c r="N59" i="7"/>
  <c r="N60" i="7"/>
  <c r="N61" i="7"/>
  <c r="N57" i="7"/>
  <c r="N47" i="7"/>
  <c r="N48" i="7"/>
  <c r="N49" i="7"/>
  <c r="N50" i="7"/>
  <c r="N51" i="7"/>
  <c r="N52" i="7"/>
  <c r="N53" i="7"/>
  <c r="N54" i="7"/>
  <c r="N55" i="7"/>
  <c r="N46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43" i="7"/>
  <c r="N44" i="7"/>
  <c r="N15" i="7"/>
  <c r="H14" i="7" l="1"/>
  <c r="H45" i="7" l="1"/>
  <c r="I56" i="7"/>
  <c r="J56" i="7"/>
  <c r="K56" i="7"/>
  <c r="L56" i="7"/>
  <c r="M56" i="7"/>
  <c r="H56" i="7"/>
  <c r="I45" i="7"/>
  <c r="J45" i="7"/>
  <c r="K45" i="7"/>
  <c r="L45" i="7"/>
  <c r="M45" i="7"/>
  <c r="J14" i="7"/>
  <c r="K14" i="7"/>
  <c r="L14" i="7"/>
  <c r="M14" i="7"/>
  <c r="M62" i="7" s="1"/>
  <c r="H62" i="7" l="1"/>
  <c r="L62" i="7"/>
  <c r="J62" i="7"/>
  <c r="N56" i="7"/>
  <c r="K62" i="7"/>
  <c r="N45" i="7"/>
  <c r="I14" i="7" l="1"/>
  <c r="I62" i="7" s="1"/>
  <c r="N14" i="7" l="1"/>
  <c r="N62" i="7" s="1"/>
  <c r="F46" i="7"/>
  <c r="G46" i="7" l="1"/>
  <c r="F61" i="7"/>
  <c r="G61" i="7" s="1"/>
  <c r="F43" i="7"/>
  <c r="G43" i="7" s="1"/>
  <c r="F44" i="7"/>
  <c r="G44" i="7" s="1"/>
  <c r="F59" i="7" l="1"/>
  <c r="G59" i="7" s="1"/>
  <c r="F47" i="7"/>
  <c r="F48" i="7"/>
  <c r="G48" i="7" s="1"/>
  <c r="F49" i="7"/>
  <c r="G49" i="7" s="1"/>
  <c r="F50" i="7"/>
  <c r="G50" i="7" s="1"/>
  <c r="F51" i="7"/>
  <c r="G51" i="7" s="1"/>
  <c r="F52" i="7"/>
  <c r="G52" i="7" s="1"/>
  <c r="F53" i="7"/>
  <c r="G53" i="7" s="1"/>
  <c r="F54" i="7"/>
  <c r="G54" i="7" s="1"/>
  <c r="F55" i="7"/>
  <c r="G55" i="7" s="1"/>
  <c r="F15" i="7"/>
  <c r="G15" i="7" s="1"/>
  <c r="F16" i="7"/>
  <c r="G16" i="7" s="1"/>
  <c r="F17" i="7"/>
  <c r="G17" i="7" s="1"/>
  <c r="F18" i="7"/>
  <c r="G18" i="7" s="1"/>
  <c r="F19" i="7"/>
  <c r="G19" i="7" s="1"/>
  <c r="F20" i="7"/>
  <c r="G20" i="7" s="1"/>
  <c r="F21" i="7"/>
  <c r="G21" i="7" s="1"/>
  <c r="F22" i="7"/>
  <c r="G22" i="7" s="1"/>
  <c r="F23" i="7"/>
  <c r="G23" i="7" s="1"/>
  <c r="F24" i="7"/>
  <c r="G24" i="7" s="1"/>
  <c r="F25" i="7"/>
  <c r="G25" i="7" s="1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F60" i="7"/>
  <c r="G60" i="7" s="1"/>
  <c r="F33" i="7"/>
  <c r="G33" i="7" s="1"/>
  <c r="F34" i="7"/>
  <c r="G34" i="7" s="1"/>
  <c r="F35" i="7"/>
  <c r="G35" i="7" s="1"/>
  <c r="F36" i="7"/>
  <c r="G36" i="7" s="1"/>
  <c r="F37" i="7"/>
  <c r="G37" i="7" s="1"/>
  <c r="F58" i="7"/>
  <c r="G58" i="7" s="1"/>
  <c r="F57" i="7"/>
  <c r="F56" i="7" l="1"/>
  <c r="G57" i="7"/>
  <c r="G56" i="7" s="1"/>
  <c r="G47" i="7"/>
  <c r="G45" i="7" s="1"/>
  <c r="F45" i="7"/>
  <c r="F62" i="7" l="1"/>
  <c r="G62" i="7"/>
  <c r="K64" i="7"/>
  <c r="J64" i="7"/>
  <c r="L64" i="7"/>
  <c r="H64" i="7"/>
  <c r="I64" i="7"/>
  <c r="L66" i="7" l="1"/>
  <c r="K66" i="7"/>
  <c r="J65" i="7"/>
  <c r="I66" i="7"/>
  <c r="K65" i="7"/>
  <c r="J66" i="7"/>
  <c r="L65" i="7"/>
  <c r="H66" i="7"/>
  <c r="H65" i="7"/>
  <c r="I65" i="7"/>
  <c r="L67" i="7" l="1"/>
  <c r="L69" i="7" s="1"/>
  <c r="L70" i="7" s="1"/>
  <c r="K67" i="7"/>
  <c r="K69" i="7" s="1"/>
  <c r="K70" i="7" s="1"/>
  <c r="J67" i="7"/>
  <c r="J69" i="7" s="1"/>
  <c r="J70" i="7" s="1"/>
  <c r="H67" i="7"/>
  <c r="H69" i="7" s="1"/>
  <c r="H70" i="7" s="1"/>
  <c r="I67" i="7"/>
  <c r="I69" i="7" s="1"/>
  <c r="I70" i="7" s="1"/>
  <c r="M64" i="7" l="1"/>
  <c r="N64" i="7" s="1"/>
  <c r="M65" i="7" l="1"/>
  <c r="N65" i="7" s="1"/>
  <c r="M66" i="7"/>
  <c r="N66" i="7" s="1"/>
  <c r="M67" i="7" l="1"/>
  <c r="M69" i="7" s="1"/>
  <c r="M70" i="7" s="1"/>
  <c r="G66" i="7"/>
  <c r="F66" i="7" s="1"/>
  <c r="G64" i="7"/>
  <c r="F64" i="7" s="1"/>
  <c r="N67" i="7" l="1"/>
  <c r="G67" i="7"/>
  <c r="G69" i="7" s="1"/>
  <c r="G70" i="7" s="1"/>
  <c r="G65" i="7"/>
  <c r="F65" i="7" s="1"/>
  <c r="F67" i="7" s="1"/>
  <c r="F69" i="7" s="1"/>
  <c r="F70" i="7" l="1"/>
  <c r="N70" i="7" l="1"/>
  <c r="N6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projektu v českém i německém jazyce dle žádosti.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Daň z přidané hodnoty, která není podle vnitrostátních předpisů vratná, je způsobilá, tzn. rozpočet projektu bude kalkulován vč. DPH. </t>
        </r>
      </text>
    </comment>
    <comment ref="A1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Kurz CZK/EUR bude použit podle měsíčního kurzu na webu (viz odkaz "aktuální kurz"), který je platný ke dni zaevidování žádosti o dotaci.</t>
        </r>
      </text>
    </comment>
    <comment ref="H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Jednotlivé položky  plánovaných nákladů přiřaďte ke konkrétnímu milníku.</t>
        </r>
      </text>
    </comment>
    <comment ref="B1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výdajové položky v českém i německém jazyce.</t>
        </r>
      </text>
    </comment>
    <comment ref="D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jednotky v českém i německém jazyce.</t>
        </r>
      </text>
    </comment>
    <comment ref="H12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I12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J1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K1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L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M12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P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zdůvodnění a popis položky v německém jazyce</t>
        </r>
      </text>
    </comment>
    <comment ref="B6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Náklady na zaměstnance mohou být v projektu kalkulovány pouze v případě, pokud má žadatel zaměstnanou alespoň jednu osobu (pracovní smlouva, dohoda o provedení práce, dohoda o pracovní činnosti). </t>
        </r>
      </text>
    </comment>
    <comment ref="G69" authorId="0" shapeId="0" xr:uid="{A2B6B4D9-59C3-4F6C-8B76-75055FADCDCC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Sumu doplňte do elektronické žádosti bod 6.1.1. Rozpočet žadatele.</t>
        </r>
      </text>
    </comment>
    <comment ref="E70" authorId="0" shapeId="0" xr:uid="{40CBC4C2-1321-4D87-8369-4C6D71D10328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Doplňte v % výši finančního příspěvku, který požadujete (maximálně 80 %)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Vyberte ze seznamu (1=nejlevnějšíí)</t>
        </r>
      </text>
    </comment>
    <comment ref="C9" authorId="0" shapeId="0" xr:uid="{C05E946E-F997-412A-8BE4-C65D4AB2BEF5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Vyplňte příslušný sloupec, dle měny cenové nabídky.</t>
        </r>
      </text>
    </comment>
  </commentList>
</comments>
</file>

<file path=xl/sharedStrings.xml><?xml version="1.0" encoding="utf-8"?>
<sst xmlns="http://schemas.openxmlformats.org/spreadsheetml/2006/main" count="128" uniqueCount="120">
  <si>
    <t xml:space="preserve">č.
</t>
  </si>
  <si>
    <t>Počet jednotek</t>
  </si>
  <si>
    <t>Náklady na externí odborné poradenství a služby</t>
  </si>
  <si>
    <t>Mezisoučet:</t>
  </si>
  <si>
    <t>Náklady na vybavení</t>
  </si>
  <si>
    <t>Náklady na infrastrukturu a stavební práce</t>
  </si>
  <si>
    <t>6.</t>
  </si>
  <si>
    <t xml:space="preserve">Metoda Návrh rozpočtu                                  FMP  Rakousko – Česko 2021-2027 </t>
  </si>
  <si>
    <t>Název žadatele:</t>
  </si>
  <si>
    <t>Zdůvodnění a popis položky</t>
  </si>
  <si>
    <t>Je projekt kalkulován včetně DPH?</t>
  </si>
  <si>
    <t>Milník 1</t>
  </si>
  <si>
    <t>Milník 2</t>
  </si>
  <si>
    <t xml:space="preserve"> Milník 3</t>
  </si>
  <si>
    <t>Milník 4</t>
  </si>
  <si>
    <t>Milník 5</t>
  </si>
  <si>
    <t>Milník 6</t>
  </si>
  <si>
    <t>3.</t>
  </si>
  <si>
    <t>5.</t>
  </si>
  <si>
    <t>7.</t>
  </si>
  <si>
    <t>8.</t>
  </si>
  <si>
    <t>Kontrolní součet za milníky</t>
  </si>
  <si>
    <r>
      <t xml:space="preserve">Kancelářské a administrativní náklady </t>
    </r>
    <r>
      <rPr>
        <sz val="10"/>
        <color indexed="8"/>
        <rFont val="Arial"/>
        <family val="2"/>
        <charset val="238"/>
      </rPr>
      <t>(15 % způsobilých nákladů na zaměstnance)</t>
    </r>
  </si>
  <si>
    <r>
      <t xml:space="preserve">Paušální sazby </t>
    </r>
    <r>
      <rPr>
        <b/>
        <sz val="9"/>
        <color indexed="8"/>
        <rFont val="Arial"/>
        <family val="2"/>
        <charset val="238"/>
      </rPr>
      <t>(nepřímé výdaje)</t>
    </r>
  </si>
  <si>
    <r>
      <t xml:space="preserve">Náklady na zaměstnance </t>
    </r>
    <r>
      <rPr>
        <sz val="10"/>
        <color indexed="8"/>
        <rFont val="Arial"/>
        <family val="2"/>
        <charset val="238"/>
      </rPr>
      <t>(20% způsobilých přímých nákladů)</t>
    </r>
  </si>
  <si>
    <t>9.</t>
  </si>
  <si>
    <r>
      <t xml:space="preserve">Náklady na cestování a ubytování </t>
    </r>
    <r>
      <rPr>
        <sz val="10"/>
        <color indexed="8"/>
        <rFont val="Arial"/>
        <family val="2"/>
        <charset val="238"/>
      </rPr>
      <t>(6 % způsobilých nákladů na zaměstnance)</t>
    </r>
  </si>
  <si>
    <r>
      <t xml:space="preserve">Číslo projektu </t>
    </r>
    <r>
      <rPr>
        <i/>
        <sz val="11"/>
        <color indexed="8"/>
        <rFont val="Arial"/>
        <family val="2"/>
        <charset val="238"/>
      </rPr>
      <t>(vyplní Správce FMP)</t>
    </r>
    <r>
      <rPr>
        <b/>
        <sz val="11"/>
        <color indexed="8"/>
        <rFont val="Arial"/>
        <family val="2"/>
        <charset val="238"/>
      </rPr>
      <t>:</t>
    </r>
  </si>
  <si>
    <t>Celkové náklady po milnících</t>
  </si>
  <si>
    <t>Rozpočet po milnících (v €)</t>
  </si>
  <si>
    <t>Celkové přímé náklady (metoda návrh rozpočtu)</t>
  </si>
  <si>
    <t>Celkové paušální náklady (metoda návrh rozpočtu)</t>
  </si>
  <si>
    <t>Plánované náklady celkem (v €)</t>
  </si>
  <si>
    <t>Plánované náklady celkem (v Kč)</t>
  </si>
  <si>
    <t>DPH</t>
  </si>
  <si>
    <t>ano</t>
  </si>
  <si>
    <t>ne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</si>
  <si>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</si>
  <si>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</si>
  <si>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</si>
  <si>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</si>
  <si>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</si>
  <si>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</si>
  <si>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</si>
  <si>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</si>
  <si>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</si>
  <si>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</si>
  <si>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</si>
  <si>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</si>
  <si>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</si>
  <si>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</si>
  <si>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</si>
  <si>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</si>
  <si>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</si>
  <si>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</si>
  <si>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</si>
  <si>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</si>
  <si>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</si>
  <si>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3.1</t>
  </si>
  <si>
    <t>3.2</t>
  </si>
  <si>
    <t>3.3</t>
  </si>
  <si>
    <t>3.4</t>
  </si>
  <si>
    <t>3.5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</si>
  <si>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</si>
  <si>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</si>
  <si>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</si>
  <si>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</si>
  <si>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</si>
  <si>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</si>
  <si>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</si>
  <si>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</si>
  <si>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</si>
  <si>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1.23</t>
  </si>
  <si>
    <t>1.24</t>
  </si>
  <si>
    <t>1.25</t>
  </si>
  <si>
    <t>2.10</t>
  </si>
  <si>
    <t>Aktuální kurz</t>
  </si>
  <si>
    <t xml:space="preserve">Kurz přepočtu EUR na CZK: </t>
  </si>
  <si>
    <t xml:space="preserve"> Paušální sazby</t>
  </si>
  <si>
    <t>Celkové náklady - návrh rozpočtu</t>
  </si>
  <si>
    <t>Přímé náklady - Výdajový náklad  / Direkte Kosten</t>
  </si>
  <si>
    <t>Název milníku / Bezeichnung des Meilensteins:</t>
  </si>
  <si>
    <t>Jednotky (osoba, hodina…) / Einheit (Person, Stunde…)</t>
  </si>
  <si>
    <t>Název projektu / Projekttitel:</t>
  </si>
  <si>
    <t>Begründung und Beschreibung der Kostenposition</t>
  </si>
  <si>
    <t xml:space="preserve">Jednotková cena (v Kč) </t>
  </si>
  <si>
    <t>porovnáním nabídek na internetu</t>
  </si>
  <si>
    <t>oslovení dodavatele písemnou poptávkou</t>
  </si>
  <si>
    <r>
      <t xml:space="preserve">Vezměte prosím na vědomí níže uvedené řazení; formulář vyplňte </t>
    </r>
    <r>
      <rPr>
        <b/>
        <u/>
        <sz val="10"/>
        <color indexed="8"/>
        <rFont val="Arial"/>
        <family val="2"/>
        <charset val="238"/>
      </rPr>
      <t>kompletně</t>
    </r>
    <r>
      <rPr>
        <b/>
        <sz val="10"/>
        <color indexed="8"/>
        <rFont val="Arial"/>
        <family val="2"/>
        <charset val="238"/>
      </rPr>
      <t xml:space="preserve"> v českém jazyce a vybrané položky </t>
    </r>
    <r>
      <rPr>
        <b/>
        <u/>
        <sz val="10"/>
        <color rgb="FF000000"/>
        <rFont val="Arial"/>
        <family val="2"/>
        <charset val="238"/>
      </rPr>
      <t>i v německém jazyce (viz komentáře u vybraných buněk)</t>
    </r>
    <r>
      <rPr>
        <b/>
        <sz val="10"/>
        <color indexed="8"/>
        <rFont val="Arial"/>
        <family val="2"/>
        <charset val="238"/>
      </rPr>
      <t xml:space="preserve"> a nahrajte jej jako přílohu projektové žádosti.</t>
    </r>
  </si>
  <si>
    <t>jiné</t>
  </si>
  <si>
    <t>Název žádatele:</t>
  </si>
  <si>
    <t>Název projektu:</t>
  </si>
  <si>
    <t>Přehled cenových nabídek</t>
  </si>
  <si>
    <t>Číslo položky v rozpočtu</t>
  </si>
  <si>
    <t>Pořadí dodavatelů</t>
  </si>
  <si>
    <t>Název dodavatele</t>
  </si>
  <si>
    <t>Způsob provedení průzkumu trhu</t>
  </si>
  <si>
    <t>Výběr dodavatele</t>
  </si>
  <si>
    <t>Kč</t>
  </si>
  <si>
    <t>€</t>
  </si>
  <si>
    <t>10.</t>
  </si>
  <si>
    <t>Finanční příspěvek z EFRR max. 80 %</t>
  </si>
  <si>
    <t>Finanční příspěvek z EFRR po milnících</t>
  </si>
  <si>
    <t>1.21</t>
  </si>
  <si>
    <r>
      <t>Cena &lt; 1 000 €</t>
    </r>
    <r>
      <rPr>
        <sz val="11"/>
        <color theme="1"/>
        <rFont val="Calibri"/>
        <family val="2"/>
        <charset val="238"/>
      </rPr>
      <t xml:space="preserve"> – Výběr jediného dodavatele.</t>
    </r>
  </si>
  <si>
    <r>
      <t>Cena ≥ 1 000 €</t>
    </r>
    <r>
      <rPr>
        <sz val="11"/>
        <color theme="1"/>
        <rFont val="Calibri"/>
        <family val="2"/>
        <charset val="238"/>
      </rPr>
      <t xml:space="preserve"> – Nejnižší nabídková cena.</t>
    </r>
  </si>
  <si>
    <r>
      <t>Cena ≥ 1 000 €</t>
    </r>
    <r>
      <rPr>
        <sz val="11"/>
        <color theme="1"/>
        <rFont val="Calibri"/>
        <family val="2"/>
        <charset val="238"/>
      </rPr>
      <t xml:space="preserve"> – Nejvýhodnější nabídková cena s přiloženým adekvátním zdůvodněním.</t>
    </r>
  </si>
  <si>
    <r>
      <t>Cena ≥ 1 000 €</t>
    </r>
    <r>
      <rPr>
        <sz val="11"/>
        <color theme="1"/>
        <rFont val="Calibri"/>
        <family val="2"/>
        <charset val="238"/>
      </rPr>
      <t xml:space="preserve"> – Jediný dodavatel s přiloženým adekvátním zdůvodněním.</t>
    </r>
  </si>
  <si>
    <r>
      <t>Cena ≥ 1 000 €</t>
    </r>
    <r>
      <rPr>
        <sz val="11"/>
        <color theme="1"/>
        <rFont val="Calibri"/>
        <family val="2"/>
        <charset val="238"/>
      </rPr>
      <t xml:space="preserve"> – Dodavatel nebyl vybrán.</t>
    </r>
  </si>
  <si>
    <r>
      <t xml:space="preserve">Nabídková cena </t>
    </r>
    <r>
      <rPr>
        <i/>
        <sz val="12"/>
        <rFont val="Calibri"/>
        <family val="2"/>
        <charset val="238"/>
        <scheme val="minor"/>
      </rPr>
      <t>(opište přesnou částku, která je v nabídce)</t>
    </r>
  </si>
  <si>
    <t>ano/ne</t>
  </si>
  <si>
    <t xml:space="preserve">Jméno statutárního zástupce: </t>
  </si>
  <si>
    <t xml:space="preserve">Podpis statutárního zástupce: </t>
  </si>
  <si>
    <t>Datum:</t>
  </si>
  <si>
    <t>Razítko:</t>
  </si>
  <si>
    <t>1.26</t>
  </si>
  <si>
    <t>1.27</t>
  </si>
  <si>
    <t>1.28</t>
  </si>
  <si>
    <t>1.29</t>
  </si>
  <si>
    <t>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</si>
</sst>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#,##0.00\ &quot;€&quot;"/>
    <numFmt numFmtId="165" formatCode="_-* #,##0.00\ [$€-1]_-;\-* #,##0.00\ [$€-1]_-;_-* &quot;-&quot;??\ [$€-1]_-;_-@_-"/>
    <numFmt numFmtId="166" formatCode="#,##0.00\ &quot;Kč&quot;"/>
    <numFmt numFmtId="167" formatCode="#,##0.000\ &quot;Kč&quot;"/>
    <numFmt numFmtId="168" formatCode="#,##0.00\ [$€-1];[Red]\-#,##0.00\ [$€-1]"/>
    <numFmt numFmtId="169" formatCode="0.00000000%"/>
    <numFmt numFmtId="170" formatCode="#,##0.00\ [$€-1]"/>
  </numFmts>
  <fonts count="5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trike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b/>
      <sz val="11"/>
      <color theme="1" tint="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2"/>
      <color theme="1" tint="0.249977111117893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6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666666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 tint="0.249977111117893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2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2"/>
      <color theme="2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i/>
      <sz val="12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0" fontId="15" fillId="0" borderId="0"/>
    <xf numFmtId="0" fontId="50" fillId="0" borderId="0" applyNumberFormat="0" applyFill="0" applyBorder="0" applyAlignment="0" applyProtection="0"/>
    <xf numFmtId="0" fontId="49" fillId="0" borderId="0"/>
  </cellStyleXfs>
  <cellXfs count="299">
    <xf numFmtId="0" fontId="0" fillId="0" borderId="0" xfId="0"/>
    <xf numFmtId="0" fontId="17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0" fontId="19" fillId="2" borderId="0" xfId="0" applyFont="1" applyFill="1" applyProtection="1">
      <protection locked="0"/>
    </xf>
    <xf numFmtId="0" fontId="19" fillId="2" borderId="0" xfId="0" applyFont="1" applyFill="1" applyAlignment="1" applyProtection="1">
      <alignment wrapText="1"/>
      <protection locked="0"/>
    </xf>
    <xf numFmtId="0" fontId="17" fillId="2" borderId="0" xfId="0" applyFont="1" applyFill="1" applyProtection="1"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0" xfId="0" applyFont="1"/>
    <xf numFmtId="164" fontId="24" fillId="4" borderId="13" xfId="0" applyNumberFormat="1" applyFont="1" applyFill="1" applyBorder="1" applyAlignment="1">
      <alignment vertical="center"/>
    </xf>
    <xf numFmtId="0" fontId="17" fillId="0" borderId="0" xfId="0" applyFont="1" applyProtection="1">
      <protection hidden="1"/>
    </xf>
    <xf numFmtId="0" fontId="13" fillId="2" borderId="0" xfId="0" applyFont="1" applyFill="1" applyAlignment="1">
      <alignment vertical="center" wrapText="1"/>
    </xf>
    <xf numFmtId="0" fontId="7" fillId="0" borderId="0" xfId="0" applyFont="1"/>
    <xf numFmtId="0" fontId="22" fillId="0" borderId="25" xfId="0" applyFont="1" applyBorder="1" applyAlignment="1" applyProtection="1">
      <alignment horizontal="center" vertical="center"/>
      <protection hidden="1"/>
    </xf>
    <xf numFmtId="0" fontId="22" fillId="0" borderId="26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  <xf numFmtId="49" fontId="17" fillId="0" borderId="26" xfId="0" applyNumberFormat="1" applyFont="1" applyBorder="1" applyAlignment="1" applyProtection="1">
      <alignment horizontal="center" vertical="center"/>
      <protection hidden="1"/>
    </xf>
    <xf numFmtId="0" fontId="22" fillId="2" borderId="11" xfId="0" applyFont="1" applyFill="1" applyBorder="1" applyAlignment="1" applyProtection="1">
      <alignment horizontal="center" vertical="center"/>
      <protection hidden="1"/>
    </xf>
    <xf numFmtId="49" fontId="17" fillId="0" borderId="29" xfId="0" applyNumberFormat="1" applyFont="1" applyBorder="1" applyAlignment="1" applyProtection="1">
      <alignment horizontal="center" vertical="center"/>
      <protection hidden="1"/>
    </xf>
    <xf numFmtId="49" fontId="17" fillId="0" borderId="30" xfId="0" applyNumberFormat="1" applyFont="1" applyBorder="1" applyAlignment="1" applyProtection="1">
      <alignment horizontal="center" vertical="center"/>
      <protection hidden="1"/>
    </xf>
    <xf numFmtId="164" fontId="17" fillId="0" borderId="1" xfId="0" applyNumberFormat="1" applyFont="1" applyBorder="1" applyAlignment="1" applyProtection="1">
      <alignment horizontal="right" vertical="center"/>
      <protection locked="0"/>
    </xf>
    <xf numFmtId="4" fontId="11" fillId="7" borderId="7" xfId="0" applyNumberFormat="1" applyFont="1" applyFill="1" applyBorder="1" applyAlignment="1" applyProtection="1">
      <alignment horizontal="left" vertical="center" wrapText="1"/>
      <protection locked="0"/>
    </xf>
    <xf numFmtId="4" fontId="11" fillId="7" borderId="18" xfId="0" applyNumberFormat="1" applyFont="1" applyFill="1" applyBorder="1" applyAlignment="1" applyProtection="1">
      <alignment horizontal="left" vertical="center" wrapText="1"/>
      <protection locked="0"/>
    </xf>
    <xf numFmtId="0" fontId="17" fillId="7" borderId="19" xfId="0" applyFont="1" applyFill="1" applyBorder="1" applyAlignment="1" applyProtection="1">
      <alignment horizontal="left" vertical="center" wrapText="1"/>
      <protection locked="0"/>
    </xf>
    <xf numFmtId="168" fontId="17" fillId="0" borderId="0" xfId="0" applyNumberFormat="1" applyFont="1" applyProtection="1"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 applyProtection="1">
      <alignment vertical="center"/>
      <protection hidden="1"/>
    </xf>
    <xf numFmtId="0" fontId="11" fillId="7" borderId="43" xfId="0" applyFont="1" applyFill="1" applyBorder="1" applyAlignment="1">
      <alignment horizontal="center" vertical="center" wrapText="1"/>
    </xf>
    <xf numFmtId="0" fontId="17" fillId="2" borderId="0" xfId="0" applyFont="1" applyFill="1" applyAlignment="1" applyProtection="1">
      <alignment horizontal="right" vertical="center"/>
      <protection locked="0"/>
    </xf>
    <xf numFmtId="169" fontId="17" fillId="0" borderId="0" xfId="0" applyNumberFormat="1" applyFont="1" applyProtection="1">
      <protection locked="0"/>
    </xf>
    <xf numFmtId="0" fontId="18" fillId="3" borderId="25" xfId="0" applyFont="1" applyFill="1" applyBorder="1" applyAlignment="1" applyProtection="1">
      <alignment horizontal="center" vertical="center"/>
      <protection hidden="1"/>
    </xf>
    <xf numFmtId="4" fontId="10" fillId="3" borderId="23" xfId="0" applyNumberFormat="1" applyFont="1" applyFill="1" applyBorder="1" applyAlignment="1">
      <alignment vertical="center"/>
    </xf>
    <xf numFmtId="165" fontId="18" fillId="0" borderId="40" xfId="0" applyNumberFormat="1" applyFont="1" applyBorder="1" applyAlignment="1" applyProtection="1">
      <alignment horizontal="center" vertical="center"/>
      <protection hidden="1"/>
    </xf>
    <xf numFmtId="165" fontId="18" fillId="0" borderId="12" xfId="0" applyNumberFormat="1" applyFont="1" applyBorder="1" applyAlignment="1" applyProtection="1">
      <alignment horizontal="center" vertical="center"/>
      <protection hidden="1"/>
    </xf>
    <xf numFmtId="170" fontId="17" fillId="0" borderId="0" xfId="0" applyNumberFormat="1" applyFont="1" applyProtection="1">
      <protection locked="0"/>
    </xf>
    <xf numFmtId="0" fontId="12" fillId="7" borderId="16" xfId="0" applyFont="1" applyFill="1" applyBorder="1" applyAlignment="1">
      <alignment horizontal="center" vertical="center" wrapText="1"/>
    </xf>
    <xf numFmtId="0" fontId="13" fillId="6" borderId="36" xfId="0" applyFont="1" applyFill="1" applyBorder="1" applyAlignment="1" applyProtection="1">
      <alignment vertical="center"/>
      <protection hidden="1"/>
    </xf>
    <xf numFmtId="165" fontId="36" fillId="6" borderId="17" xfId="0" applyNumberFormat="1" applyFont="1" applyFill="1" applyBorder="1" applyAlignment="1" applyProtection="1">
      <alignment horizontal="right" vertical="center"/>
      <protection hidden="1"/>
    </xf>
    <xf numFmtId="165" fontId="25" fillId="4" borderId="16" xfId="0" applyNumberFormat="1" applyFont="1" applyFill="1" applyBorder="1" applyAlignment="1" applyProtection="1">
      <alignment horizontal="right" vertical="center"/>
      <protection hidden="1"/>
    </xf>
    <xf numFmtId="0" fontId="26" fillId="0" borderId="45" xfId="0" applyFont="1" applyBorder="1" applyAlignment="1" applyProtection="1">
      <alignment horizontal="right" vertical="center"/>
      <protection locked="0"/>
    </xf>
    <xf numFmtId="165" fontId="24" fillId="2" borderId="0" xfId="0" applyNumberFormat="1" applyFont="1" applyFill="1" applyAlignment="1" applyProtection="1">
      <alignment horizontal="right" vertical="center"/>
      <protection locked="0"/>
    </xf>
    <xf numFmtId="165" fontId="18" fillId="0" borderId="9" xfId="0" applyNumberFormat="1" applyFont="1" applyBorder="1" applyAlignment="1" applyProtection="1">
      <alignment horizontal="right" vertical="center"/>
      <protection hidden="1"/>
    </xf>
    <xf numFmtId="165" fontId="18" fillId="0" borderId="1" xfId="0" applyNumberFormat="1" applyFont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44" fillId="0" borderId="0" xfId="0" applyFont="1"/>
    <xf numFmtId="0" fontId="0" fillId="2" borderId="0" xfId="0" applyFill="1"/>
    <xf numFmtId="0" fontId="35" fillId="0" borderId="6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0" fontId="45" fillId="0" borderId="6" xfId="0" applyFont="1" applyBorder="1" applyAlignment="1" applyProtection="1">
      <alignment horizontal="center" vertical="center" wrapText="1"/>
      <protection locked="0"/>
    </xf>
    <xf numFmtId="49" fontId="46" fillId="0" borderId="6" xfId="0" applyNumberFormat="1" applyFont="1" applyBorder="1" applyAlignment="1" applyProtection="1">
      <alignment vertical="center" wrapText="1"/>
      <protection locked="0"/>
    </xf>
    <xf numFmtId="49" fontId="46" fillId="0" borderId="1" xfId="0" applyNumberFormat="1" applyFont="1" applyBorder="1" applyAlignment="1" applyProtection="1">
      <alignment vertical="center" wrapText="1"/>
      <protection locked="0"/>
    </xf>
    <xf numFmtId="166" fontId="46" fillId="0" borderId="6" xfId="0" applyNumberFormat="1" applyFont="1" applyBorder="1" applyAlignment="1" applyProtection="1">
      <alignment vertical="center" wrapText="1"/>
      <protection locked="0"/>
    </xf>
    <xf numFmtId="0" fontId="33" fillId="9" borderId="57" xfId="0" applyFont="1" applyFill="1" applyBorder="1" applyAlignment="1">
      <alignment horizontal="center" vertical="center" wrapText="1"/>
    </xf>
    <xf numFmtId="0" fontId="33" fillId="7" borderId="57" xfId="0" applyFont="1" applyFill="1" applyBorder="1" applyAlignment="1">
      <alignment horizontal="center" vertical="center" wrapText="1"/>
    </xf>
    <xf numFmtId="165" fontId="46" fillId="0" borderId="6" xfId="0" applyNumberFormat="1" applyFont="1" applyBorder="1" applyAlignment="1" applyProtection="1">
      <alignment vertical="center" wrapText="1"/>
      <protection locked="0"/>
    </xf>
    <xf numFmtId="165" fontId="46" fillId="0" borderId="1" xfId="0" applyNumberFormat="1" applyFont="1" applyBorder="1" applyAlignment="1" applyProtection="1">
      <alignment vertical="center" wrapText="1"/>
      <protection locked="0"/>
    </xf>
    <xf numFmtId="165" fontId="23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Border="1" applyAlignment="1" applyProtection="1">
      <alignment horizontal="right" vertical="center"/>
      <protection locked="0"/>
    </xf>
    <xf numFmtId="49" fontId="47" fillId="0" borderId="6" xfId="0" applyNumberFormat="1" applyFont="1" applyBorder="1" applyAlignment="1" applyProtection="1">
      <alignment horizontal="left" vertical="center" wrapText="1"/>
      <protection locked="0"/>
    </xf>
    <xf numFmtId="3" fontId="47" fillId="0" borderId="6" xfId="0" applyNumberFormat="1" applyFont="1" applyBorder="1" applyAlignment="1" applyProtection="1">
      <alignment horizontal="right" vertical="center"/>
      <protection locked="0"/>
    </xf>
    <xf numFmtId="0" fontId="47" fillId="0" borderId="1" xfId="0" applyFont="1" applyBorder="1" applyAlignment="1" applyProtection="1">
      <alignment horizontal="left" vertical="center" wrapText="1"/>
      <protection locked="0"/>
    </xf>
    <xf numFmtId="49" fontId="47" fillId="0" borderId="1" xfId="0" applyNumberFormat="1" applyFont="1" applyBorder="1" applyAlignment="1" applyProtection="1">
      <alignment horizontal="left" vertical="center" wrapText="1"/>
      <protection locked="0"/>
    </xf>
    <xf numFmtId="3" fontId="47" fillId="0" borderId="1" xfId="0" applyNumberFormat="1" applyFont="1" applyBorder="1" applyAlignment="1" applyProtection="1">
      <alignment horizontal="right" vertical="center"/>
      <protection locked="0"/>
    </xf>
    <xf numFmtId="164" fontId="47" fillId="0" borderId="12" xfId="0" applyNumberFormat="1" applyFont="1" applyBorder="1" applyAlignment="1" applyProtection="1">
      <alignment horizontal="right" vertical="center"/>
      <protection locked="0"/>
    </xf>
    <xf numFmtId="164" fontId="47" fillId="0" borderId="1" xfId="0" applyNumberFormat="1" applyFont="1" applyBorder="1" applyAlignment="1" applyProtection="1">
      <alignment horizontal="right" vertical="center"/>
      <protection locked="0"/>
    </xf>
    <xf numFmtId="164" fontId="47" fillId="0" borderId="44" xfId="0" applyNumberFormat="1" applyFont="1" applyBorder="1" applyAlignment="1" applyProtection="1">
      <alignment horizontal="right" vertical="center"/>
      <protection locked="0"/>
    </xf>
    <xf numFmtId="164" fontId="47" fillId="0" borderId="2" xfId="0" applyNumberFormat="1" applyFont="1" applyBorder="1" applyAlignment="1" applyProtection="1">
      <alignment horizontal="right" vertical="center"/>
      <protection locked="0"/>
    </xf>
    <xf numFmtId="4" fontId="11" fillId="12" borderId="7" xfId="0" applyNumberFormat="1" applyFont="1" applyFill="1" applyBorder="1" applyAlignment="1" applyProtection="1">
      <alignment horizontal="left" vertical="center" wrapText="1"/>
      <protection locked="0"/>
    </xf>
    <xf numFmtId="4" fontId="11" fillId="12" borderId="18" xfId="0" applyNumberFormat="1" applyFont="1" applyFill="1" applyBorder="1" applyAlignment="1" applyProtection="1">
      <alignment horizontal="left" vertical="center" wrapText="1"/>
      <protection locked="0"/>
    </xf>
    <xf numFmtId="4" fontId="11" fillId="12" borderId="19" xfId="0" applyNumberFormat="1" applyFont="1" applyFill="1" applyBorder="1" applyAlignment="1" applyProtection="1">
      <alignment horizontal="left" vertical="center" wrapText="1"/>
      <protection locked="0"/>
    </xf>
    <xf numFmtId="166" fontId="47" fillId="0" borderId="59" xfId="0" applyNumberFormat="1" applyFont="1" applyBorder="1" applyAlignment="1" applyProtection="1">
      <alignment horizontal="right" vertical="center"/>
      <protection locked="0"/>
    </xf>
    <xf numFmtId="170" fontId="21" fillId="2" borderId="0" xfId="0" applyNumberFormat="1" applyFont="1" applyFill="1" applyAlignment="1" applyProtection="1">
      <alignment horizontal="center" vertical="center" wrapText="1"/>
      <protection locked="0"/>
    </xf>
    <xf numFmtId="165" fontId="17" fillId="0" borderId="0" xfId="0" applyNumberFormat="1" applyFont="1" applyProtection="1">
      <protection locked="0"/>
    </xf>
    <xf numFmtId="3" fontId="17" fillId="0" borderId="1" xfId="0" applyNumberFormat="1" applyFont="1" applyBorder="1" applyAlignment="1" applyProtection="1">
      <alignment horizontal="right" vertical="center"/>
      <protection locked="0"/>
    </xf>
    <xf numFmtId="49" fontId="17" fillId="0" borderId="1" xfId="0" applyNumberFormat="1" applyFont="1" applyBorder="1" applyAlignment="1" applyProtection="1">
      <alignment horizontal="left" vertical="center" wrapText="1"/>
      <protection locked="0"/>
    </xf>
    <xf numFmtId="166" fontId="17" fillId="0" borderId="38" xfId="0" applyNumberFormat="1" applyFont="1" applyBorder="1" applyAlignment="1" applyProtection="1">
      <alignment horizontal="right" vertical="center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164" fontId="17" fillId="0" borderId="2" xfId="0" applyNumberFormat="1" applyFont="1" applyBorder="1" applyAlignment="1" applyProtection="1">
      <alignment horizontal="right" vertical="center"/>
      <protection locked="0"/>
    </xf>
    <xf numFmtId="164" fontId="24" fillId="4" borderId="46" xfId="0" applyNumberFormat="1" applyFont="1" applyFill="1" applyBorder="1" applyAlignment="1">
      <alignment vertical="center"/>
    </xf>
    <xf numFmtId="165" fontId="23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8" xfId="0" applyNumberFormat="1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left" vertical="center" wrapText="1"/>
      <protection locked="0"/>
    </xf>
    <xf numFmtId="166" fontId="47" fillId="0" borderId="4" xfId="0" applyNumberFormat="1" applyFont="1" applyBorder="1" applyAlignment="1" applyProtection="1">
      <alignment horizontal="right" vertical="center"/>
      <protection locked="0"/>
    </xf>
    <xf numFmtId="49" fontId="47" fillId="0" borderId="2" xfId="0" applyNumberFormat="1" applyFont="1" applyBorder="1" applyAlignment="1" applyProtection="1">
      <alignment horizontal="left" vertical="center" wrapText="1"/>
      <protection locked="0"/>
    </xf>
    <xf numFmtId="3" fontId="47" fillId="0" borderId="2" xfId="0" applyNumberFormat="1" applyFont="1" applyBorder="1" applyAlignment="1" applyProtection="1">
      <alignment horizontal="right" vertical="center"/>
      <protection locked="0"/>
    </xf>
    <xf numFmtId="0" fontId="26" fillId="6" borderId="15" xfId="0" applyFont="1" applyFill="1" applyBorder="1" applyAlignment="1" applyProtection="1">
      <alignment horizontal="center" vertical="center"/>
      <protection hidden="1"/>
    </xf>
    <xf numFmtId="164" fontId="12" fillId="3" borderId="31" xfId="0" applyNumberFormat="1" applyFont="1" applyFill="1" applyBorder="1" applyAlignment="1">
      <alignment vertical="center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0" fontId="18" fillId="3" borderId="6" xfId="0" applyFont="1" applyFill="1" applyBorder="1" applyAlignment="1" applyProtection="1">
      <alignment horizontal="left" vertical="center"/>
      <protection hidden="1"/>
    </xf>
    <xf numFmtId="164" fontId="18" fillId="3" borderId="46" xfId="0" applyNumberFormat="1" applyFont="1" applyFill="1" applyBorder="1" applyAlignment="1" applyProtection="1">
      <alignment horizontal="right" vertical="center"/>
      <protection hidden="1"/>
    </xf>
    <xf numFmtId="49" fontId="17" fillId="0" borderId="1" xfId="0" applyNumberFormat="1" applyFont="1" applyBorder="1" applyAlignment="1" applyProtection="1">
      <alignment horizontal="center" vertical="center"/>
      <protection hidden="1"/>
    </xf>
    <xf numFmtId="166" fontId="17" fillId="7" borderId="1" xfId="0" applyNumberFormat="1" applyFont="1" applyFill="1" applyBorder="1" applyAlignment="1" applyProtection="1">
      <alignment horizontal="right" vertical="center"/>
      <protection hidden="1"/>
    </xf>
    <xf numFmtId="166" fontId="47" fillId="0" borderId="1" xfId="0" applyNumberFormat="1" applyFont="1" applyBorder="1" applyAlignment="1" applyProtection="1">
      <alignment horizontal="right" vertical="center"/>
      <protection locked="0"/>
    </xf>
    <xf numFmtId="0" fontId="17" fillId="0" borderId="1" xfId="0" applyFont="1" applyBorder="1" applyProtection="1">
      <protection locked="0"/>
    </xf>
    <xf numFmtId="3" fontId="17" fillId="0" borderId="6" xfId="0" applyNumberFormat="1" applyFont="1" applyBorder="1" applyAlignment="1" applyProtection="1">
      <alignment horizontal="right" vertical="center"/>
      <protection locked="0"/>
    </xf>
    <xf numFmtId="0" fontId="18" fillId="3" borderId="11" xfId="0" applyFont="1" applyFill="1" applyBorder="1" applyAlignment="1" applyProtection="1">
      <alignment horizontal="center" vertical="center"/>
      <protection hidden="1"/>
    </xf>
    <xf numFmtId="0" fontId="8" fillId="2" borderId="57" xfId="0" applyFont="1" applyFill="1" applyBorder="1" applyAlignment="1" applyProtection="1">
      <alignment horizontal="center" vertical="center" wrapText="1"/>
      <protection locked="0"/>
    </xf>
    <xf numFmtId="0" fontId="8" fillId="2" borderId="58" xfId="0" applyFont="1" applyFill="1" applyBorder="1" applyAlignment="1" applyProtection="1">
      <alignment horizontal="center" vertical="center" wrapText="1"/>
      <protection locked="0"/>
    </xf>
    <xf numFmtId="170" fontId="28" fillId="10" borderId="35" xfId="0" applyNumberFormat="1" applyFont="1" applyFill="1" applyBorder="1" applyAlignment="1" applyProtection="1">
      <alignment horizontal="right" vertical="center"/>
      <protection hidden="1"/>
    </xf>
    <xf numFmtId="0" fontId="28" fillId="0" borderId="34" xfId="0" applyFont="1" applyBorder="1" applyAlignment="1" applyProtection="1">
      <alignment horizontal="right"/>
      <protection hidden="1"/>
    </xf>
    <xf numFmtId="166" fontId="17" fillId="7" borderId="10" xfId="0" applyNumberFormat="1" applyFont="1" applyFill="1" applyBorder="1" applyAlignment="1" applyProtection="1">
      <alignment horizontal="right" vertical="center"/>
      <protection hidden="1"/>
    </xf>
    <xf numFmtId="166" fontId="17" fillId="7" borderId="2" xfId="0" applyNumberFormat="1" applyFont="1" applyFill="1" applyBorder="1" applyAlignment="1" applyProtection="1">
      <alignment horizontal="right" vertical="center"/>
      <protection hidden="1"/>
    </xf>
    <xf numFmtId="0" fontId="17" fillId="0" borderId="46" xfId="0" applyFont="1" applyBorder="1" applyAlignment="1" applyProtection="1">
      <alignment horizontal="right"/>
      <protection hidden="1"/>
    </xf>
    <xf numFmtId="0" fontId="53" fillId="0" borderId="0" xfId="0" applyFont="1" applyAlignment="1">
      <alignment vertical="center"/>
    </xf>
    <xf numFmtId="0" fontId="17" fillId="0" borderId="0" xfId="0" applyFont="1" applyAlignment="1" applyProtection="1">
      <alignment horizontal="right"/>
      <protection locked="0"/>
    </xf>
    <xf numFmtId="0" fontId="11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26" fillId="0" borderId="47" xfId="0" applyFont="1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167" fontId="18" fillId="0" borderId="47" xfId="0" applyNumberFormat="1" applyFont="1" applyBorder="1" applyAlignment="1" applyProtection="1">
      <alignment horizontal="left" vertical="top" wrapText="1"/>
      <protection locked="0"/>
    </xf>
    <xf numFmtId="0" fontId="16" fillId="0" borderId="0" xfId="1" applyAlignment="1" applyProtection="1">
      <alignment horizontal="left" vertical="top"/>
      <protection locked="0"/>
    </xf>
    <xf numFmtId="0" fontId="42" fillId="0" borderId="61" xfId="0" applyFont="1" applyBorder="1" applyAlignment="1" applyProtection="1">
      <alignment horizontal="center" vertical="center"/>
      <protection locked="0"/>
    </xf>
    <xf numFmtId="165" fontId="29" fillId="2" borderId="34" xfId="0" applyNumberFormat="1" applyFont="1" applyFill="1" applyBorder="1" applyAlignment="1" applyProtection="1">
      <alignment horizontal="right" vertical="center"/>
      <protection locked="0"/>
    </xf>
    <xf numFmtId="165" fontId="25" fillId="4" borderId="3" xfId="0" applyNumberFormat="1" applyFont="1" applyFill="1" applyBorder="1" applyAlignment="1" applyProtection="1">
      <alignment horizontal="right" vertical="center"/>
      <protection hidden="1"/>
    </xf>
    <xf numFmtId="165" fontId="25" fillId="4" borderId="18" xfId="0" applyNumberFormat="1" applyFont="1" applyFill="1" applyBorder="1" applyAlignment="1" applyProtection="1">
      <alignment horizontal="right" vertical="center"/>
      <protection hidden="1"/>
    </xf>
    <xf numFmtId="165" fontId="51" fillId="13" borderId="16" xfId="0" applyNumberFormat="1" applyFont="1" applyFill="1" applyBorder="1" applyAlignment="1" applyProtection="1">
      <alignment horizontal="right" vertical="center"/>
      <protection hidden="1"/>
    </xf>
    <xf numFmtId="165" fontId="51" fillId="13" borderId="17" xfId="0" applyNumberFormat="1" applyFont="1" applyFill="1" applyBorder="1" applyAlignment="1" applyProtection="1">
      <alignment horizontal="right" vertical="center"/>
      <protection hidden="1"/>
    </xf>
    <xf numFmtId="166" fontId="19" fillId="11" borderId="64" xfId="0" applyNumberFormat="1" applyFont="1" applyFill="1" applyBorder="1" applyAlignment="1" applyProtection="1">
      <alignment horizontal="right" vertical="center"/>
      <protection hidden="1"/>
    </xf>
    <xf numFmtId="166" fontId="18" fillId="3" borderId="64" xfId="0" applyNumberFormat="1" applyFont="1" applyFill="1" applyBorder="1" applyAlignment="1" applyProtection="1">
      <alignment horizontal="right" vertical="center"/>
      <protection hidden="1"/>
    </xf>
    <xf numFmtId="170" fontId="28" fillId="10" borderId="51" xfId="0" applyNumberFormat="1" applyFont="1" applyFill="1" applyBorder="1" applyAlignment="1" applyProtection="1">
      <alignment horizontal="right" vertical="center"/>
      <protection hidden="1"/>
    </xf>
    <xf numFmtId="166" fontId="56" fillId="13" borderId="31" xfId="0" applyNumberFormat="1" applyFont="1" applyFill="1" applyBorder="1" applyAlignment="1" applyProtection="1">
      <alignment horizontal="right" vertical="center"/>
      <protection hidden="1"/>
    </xf>
    <xf numFmtId="4" fontId="18" fillId="3" borderId="34" xfId="0" applyNumberFormat="1" applyFont="1" applyFill="1" applyBorder="1" applyAlignment="1" applyProtection="1">
      <alignment vertical="center" wrapText="1"/>
      <protection locked="0"/>
    </xf>
    <xf numFmtId="4" fontId="18" fillId="3" borderId="65" xfId="0" applyNumberFormat="1" applyFont="1" applyFill="1" applyBorder="1" applyAlignment="1" applyProtection="1">
      <alignment vertical="center" wrapText="1"/>
      <protection locked="0"/>
    </xf>
    <xf numFmtId="166" fontId="47" fillId="0" borderId="10" xfId="0" applyNumberFormat="1" applyFont="1" applyBorder="1" applyAlignment="1" applyProtection="1">
      <alignment horizontal="right" vertical="center"/>
      <protection locked="0"/>
    </xf>
    <xf numFmtId="49" fontId="47" fillId="0" borderId="10" xfId="0" applyNumberFormat="1" applyFont="1" applyBorder="1" applyAlignment="1" applyProtection="1">
      <alignment horizontal="left" vertical="center" wrapText="1"/>
      <protection locked="0"/>
    </xf>
    <xf numFmtId="3" fontId="47" fillId="0" borderId="10" xfId="0" applyNumberFormat="1" applyFont="1" applyBorder="1" applyAlignment="1" applyProtection="1">
      <alignment horizontal="right" vertical="center"/>
      <protection locked="0"/>
    </xf>
    <xf numFmtId="170" fontId="28" fillId="10" borderId="55" xfId="0" applyNumberFormat="1" applyFont="1" applyFill="1" applyBorder="1" applyAlignment="1" applyProtection="1">
      <alignment horizontal="right" vertical="center"/>
      <protection hidden="1"/>
    </xf>
    <xf numFmtId="164" fontId="47" fillId="0" borderId="10" xfId="0" applyNumberFormat="1" applyFont="1" applyBorder="1" applyAlignment="1" applyProtection="1">
      <alignment horizontal="right" vertical="center"/>
      <protection locked="0"/>
    </xf>
    <xf numFmtId="164" fontId="17" fillId="0" borderId="10" xfId="0" applyNumberFormat="1" applyFont="1" applyBorder="1" applyAlignment="1" applyProtection="1">
      <alignment horizontal="right" vertical="center"/>
      <protection locked="0"/>
    </xf>
    <xf numFmtId="164" fontId="24" fillId="4" borderId="62" xfId="0" applyNumberFormat="1" applyFont="1" applyFill="1" applyBorder="1" applyAlignment="1">
      <alignment vertical="center"/>
    </xf>
    <xf numFmtId="4" fontId="11" fillId="12" borderId="63" xfId="0" applyNumberFormat="1" applyFont="1" applyFill="1" applyBorder="1" applyAlignment="1" applyProtection="1">
      <alignment horizontal="left" vertical="center" wrapText="1"/>
      <protection locked="0"/>
    </xf>
    <xf numFmtId="164" fontId="18" fillId="3" borderId="11" xfId="0" applyNumberFormat="1" applyFont="1" applyFill="1" applyBorder="1" applyAlignment="1" applyProtection="1">
      <alignment horizontal="right" vertical="center"/>
      <protection hidden="1"/>
    </xf>
    <xf numFmtId="4" fontId="10" fillId="3" borderId="65" xfId="0" applyNumberFormat="1" applyFont="1" applyFill="1" applyBorder="1" applyAlignment="1" applyProtection="1">
      <alignment vertical="center" wrapText="1"/>
      <protection locked="0"/>
    </xf>
    <xf numFmtId="166" fontId="47" fillId="0" borderId="39" xfId="0" applyNumberFormat="1" applyFont="1" applyBorder="1" applyAlignment="1" applyProtection="1">
      <alignment horizontal="right" vertical="center"/>
      <protection locked="0"/>
    </xf>
    <xf numFmtId="4" fontId="11" fillId="7" borderId="63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45" xfId="0" applyFont="1" applyFill="1" applyBorder="1" applyAlignment="1" applyProtection="1">
      <alignment horizontal="center" vertical="center" wrapText="1"/>
      <protection hidden="1"/>
    </xf>
    <xf numFmtId="49" fontId="17" fillId="0" borderId="10" xfId="0" applyNumberFormat="1" applyFont="1" applyBorder="1" applyAlignment="1" applyProtection="1">
      <alignment horizontal="center" vertical="center"/>
      <protection hidden="1"/>
    </xf>
    <xf numFmtId="0" fontId="47" fillId="0" borderId="10" xfId="0" applyFont="1" applyBorder="1" applyAlignment="1" applyProtection="1">
      <alignment horizontal="left" vertical="center" wrapText="1"/>
      <protection locked="0"/>
    </xf>
    <xf numFmtId="0" fontId="18" fillId="3" borderId="9" xfId="0" applyFont="1" applyFill="1" applyBorder="1" applyAlignment="1" applyProtection="1">
      <alignment horizontal="left" vertical="center" wrapText="1"/>
      <protection hidden="1"/>
    </xf>
    <xf numFmtId="0" fontId="56" fillId="13" borderId="17" xfId="0" applyFont="1" applyFill="1" applyBorder="1" applyAlignment="1" applyProtection="1">
      <alignment horizontal="left" vertical="center"/>
      <protection hidden="1"/>
    </xf>
    <xf numFmtId="165" fontId="36" fillId="10" borderId="16" xfId="0" applyNumberFormat="1" applyFont="1" applyFill="1" applyBorder="1" applyAlignment="1" applyProtection="1">
      <alignment horizontal="right" vertical="center"/>
      <protection hidden="1"/>
    </xf>
    <xf numFmtId="165" fontId="36" fillId="10" borderId="17" xfId="0" applyNumberFormat="1" applyFont="1" applyFill="1" applyBorder="1" applyAlignment="1" applyProtection="1">
      <alignment horizontal="right" vertical="center"/>
      <protection hidden="1"/>
    </xf>
    <xf numFmtId="0" fontId="18" fillId="10" borderId="17" xfId="0" applyFont="1" applyFill="1" applyBorder="1" applyAlignment="1" applyProtection="1">
      <alignment horizontal="left" vertical="center"/>
      <protection hidden="1"/>
    </xf>
    <xf numFmtId="165" fontId="36" fillId="3" borderId="17" xfId="0" applyNumberFormat="1" applyFont="1" applyFill="1" applyBorder="1" applyAlignment="1" applyProtection="1">
      <alignment horizontal="right" vertical="center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3" xfId="0" applyFont="1" applyFill="1" applyBorder="1" applyAlignment="1" applyProtection="1">
      <alignment horizontal="center" vertical="center" wrapText="1"/>
      <protection hidden="1"/>
    </xf>
    <xf numFmtId="170" fontId="22" fillId="3" borderId="1" xfId="0" applyNumberFormat="1" applyFont="1" applyFill="1" applyBorder="1" applyAlignment="1" applyProtection="1">
      <alignment horizontal="right" vertical="center"/>
      <protection hidden="1"/>
    </xf>
    <xf numFmtId="166" fontId="22" fillId="3" borderId="4" xfId="0" applyNumberFormat="1" applyFont="1" applyFill="1" applyBorder="1" applyAlignment="1" applyProtection="1">
      <alignment horizontal="right" vertical="center"/>
      <protection hidden="1"/>
    </xf>
    <xf numFmtId="170" fontId="28" fillId="10" borderId="66" xfId="0" applyNumberFormat="1" applyFont="1" applyFill="1" applyBorder="1" applyAlignment="1" applyProtection="1">
      <alignment horizontal="right" vertical="center"/>
      <protection hidden="1"/>
    </xf>
    <xf numFmtId="170" fontId="27" fillId="3" borderId="49" xfId="0" applyNumberFormat="1" applyFont="1" applyFill="1" applyBorder="1" applyAlignment="1" applyProtection="1">
      <alignment horizontal="right" vertical="center"/>
      <protection hidden="1"/>
    </xf>
    <xf numFmtId="170" fontId="27" fillId="3" borderId="17" xfId="0" applyNumberFormat="1" applyFont="1" applyFill="1" applyBorder="1" applyAlignment="1" applyProtection="1">
      <alignment horizontal="right" vertical="center"/>
      <protection hidden="1"/>
    </xf>
    <xf numFmtId="166" fontId="22" fillId="3" borderId="59" xfId="0" applyNumberFormat="1" applyFont="1" applyFill="1" applyBorder="1" applyAlignment="1" applyProtection="1">
      <alignment horizontal="right" vertical="center"/>
      <protection hidden="1"/>
    </xf>
    <xf numFmtId="164" fontId="25" fillId="3" borderId="13" xfId="0" applyNumberFormat="1" applyFont="1" applyFill="1" applyBorder="1" applyAlignment="1">
      <alignment vertical="center"/>
    </xf>
    <xf numFmtId="164" fontId="25" fillId="3" borderId="49" xfId="0" applyNumberFormat="1" applyFont="1" applyFill="1" applyBorder="1" applyAlignment="1">
      <alignment vertical="center"/>
    </xf>
    <xf numFmtId="164" fontId="25" fillId="3" borderId="16" xfId="0" applyNumberFormat="1" applyFont="1" applyFill="1" applyBorder="1" applyAlignment="1">
      <alignment vertical="center"/>
    </xf>
    <xf numFmtId="0" fontId="8" fillId="2" borderId="32" xfId="0" applyFont="1" applyFill="1" applyBorder="1" applyAlignment="1" applyProtection="1">
      <alignment horizontal="center" vertical="center" wrapText="1"/>
      <protection locked="0"/>
    </xf>
    <xf numFmtId="0" fontId="12" fillId="7" borderId="20" xfId="0" applyFont="1" applyFill="1" applyBorder="1" applyAlignment="1" applyProtection="1">
      <alignment horizontal="center" vertical="center" wrapText="1"/>
      <protection hidden="1"/>
    </xf>
    <xf numFmtId="170" fontId="22" fillId="3" borderId="26" xfId="0" applyNumberFormat="1" applyFont="1" applyFill="1" applyBorder="1" applyAlignment="1" applyProtection="1">
      <alignment horizontal="right" vertical="center"/>
      <protection hidden="1"/>
    </xf>
    <xf numFmtId="170" fontId="22" fillId="3" borderId="18" xfId="0" applyNumberFormat="1" applyFont="1" applyFill="1" applyBorder="1" applyAlignment="1" applyProtection="1">
      <alignment horizontal="right" vertical="center"/>
      <protection hidden="1"/>
    </xf>
    <xf numFmtId="164" fontId="17" fillId="0" borderId="26" xfId="0" applyNumberFormat="1" applyFont="1" applyBorder="1" applyAlignment="1" applyProtection="1">
      <alignment horizontal="right" vertical="center"/>
      <protection locked="0"/>
    </xf>
    <xf numFmtId="164" fontId="17" fillId="0" borderId="18" xfId="0" applyNumberFormat="1" applyFont="1" applyBorder="1" applyAlignment="1" applyProtection="1">
      <alignment horizontal="right" vertical="center"/>
      <protection locked="0"/>
    </xf>
    <xf numFmtId="0" fontId="17" fillId="0" borderId="26" xfId="0" applyFont="1" applyBorder="1" applyProtection="1">
      <protection locked="0"/>
    </xf>
    <xf numFmtId="164" fontId="47" fillId="0" borderId="18" xfId="0" applyNumberFormat="1" applyFont="1" applyBorder="1" applyAlignment="1" applyProtection="1">
      <alignment horizontal="right" vertical="center"/>
      <protection locked="0"/>
    </xf>
    <xf numFmtId="164" fontId="47" fillId="0" borderId="26" xfId="0" applyNumberFormat="1" applyFont="1" applyBorder="1" applyAlignment="1" applyProtection="1">
      <alignment horizontal="right" vertical="center"/>
      <protection locked="0"/>
    </xf>
    <xf numFmtId="164" fontId="47" fillId="0" borderId="27" xfId="0" applyNumberFormat="1" applyFont="1" applyBorder="1" applyAlignment="1" applyProtection="1">
      <alignment horizontal="right" vertical="center"/>
      <protection locked="0"/>
    </xf>
    <xf numFmtId="164" fontId="17" fillId="0" borderId="63" xfId="0" applyNumberFormat="1" applyFont="1" applyBorder="1" applyAlignment="1" applyProtection="1">
      <alignment horizontal="right" vertical="center"/>
      <protection locked="0"/>
    </xf>
    <xf numFmtId="164" fontId="18" fillId="3" borderId="34" xfId="0" applyNumberFormat="1" applyFont="1" applyFill="1" applyBorder="1" applyAlignment="1" applyProtection="1">
      <alignment horizontal="right" vertical="center"/>
      <protection hidden="1"/>
    </xf>
    <xf numFmtId="164" fontId="18" fillId="3" borderId="61" xfId="0" applyNumberFormat="1" applyFont="1" applyFill="1" applyBorder="1" applyAlignment="1" applyProtection="1">
      <alignment horizontal="right" vertical="center"/>
      <protection hidden="1"/>
    </xf>
    <xf numFmtId="164" fontId="47" fillId="0" borderId="28" xfId="0" applyNumberFormat="1" applyFont="1" applyBorder="1" applyAlignment="1" applyProtection="1">
      <alignment horizontal="right" vertical="center"/>
      <protection locked="0"/>
    </xf>
    <xf numFmtId="164" fontId="17" fillId="0" borderId="19" xfId="0" applyNumberFormat="1" applyFont="1" applyBorder="1" applyAlignment="1" applyProtection="1">
      <alignment horizontal="right" vertical="center"/>
      <protection locked="0"/>
    </xf>
    <xf numFmtId="164" fontId="12" fillId="3" borderId="15" xfId="0" applyNumberFormat="1" applyFont="1" applyFill="1" applyBorder="1" applyAlignment="1">
      <alignment vertical="center"/>
    </xf>
    <xf numFmtId="164" fontId="12" fillId="3" borderId="8" xfId="0" applyNumberFormat="1" applyFont="1" applyFill="1" applyBorder="1" applyAlignment="1">
      <alignment vertical="center"/>
    </xf>
    <xf numFmtId="165" fontId="25" fillId="4" borderId="58" xfId="0" applyNumberFormat="1" applyFont="1" applyFill="1" applyBorder="1" applyAlignment="1" applyProtection="1">
      <alignment horizontal="right" vertical="center"/>
      <protection hidden="1"/>
    </xf>
    <xf numFmtId="165" fontId="12" fillId="5" borderId="57" xfId="0" applyNumberFormat="1" applyFont="1" applyFill="1" applyBorder="1" applyAlignment="1" applyProtection="1">
      <alignment horizontal="center" vertical="center"/>
      <protection hidden="1"/>
    </xf>
    <xf numFmtId="166" fontId="37" fillId="4" borderId="3" xfId="0" applyNumberFormat="1" applyFont="1" applyFill="1" applyBorder="1" applyAlignment="1" applyProtection="1">
      <alignment horizontal="right" vertical="center"/>
      <protection hidden="1"/>
    </xf>
    <xf numFmtId="166" fontId="37" fillId="4" borderId="18" xfId="0" applyNumberFormat="1" applyFont="1" applyFill="1" applyBorder="1" applyAlignment="1" applyProtection="1">
      <alignment horizontal="right" vertical="center"/>
      <protection hidden="1"/>
    </xf>
    <xf numFmtId="166" fontId="37" fillId="4" borderId="58" xfId="0" applyNumberFormat="1" applyFont="1" applyFill="1" applyBorder="1" applyAlignment="1" applyProtection="1">
      <alignment horizontal="right" vertical="center"/>
      <protection hidden="1"/>
    </xf>
    <xf numFmtId="165" fontId="12" fillId="5" borderId="60" xfId="0" applyNumberFormat="1" applyFont="1" applyFill="1" applyBorder="1" applyAlignment="1" applyProtection="1">
      <alignment horizontal="center" vertical="center"/>
      <protection hidden="1"/>
    </xf>
    <xf numFmtId="170" fontId="37" fillId="5" borderId="67" xfId="0" applyNumberFormat="1" applyFont="1" applyFill="1" applyBorder="1" applyAlignment="1" applyProtection="1">
      <alignment horizontal="right" vertical="center"/>
      <protection hidden="1"/>
    </xf>
    <xf numFmtId="170" fontId="37" fillId="5" borderId="68" xfId="0" applyNumberFormat="1" applyFont="1" applyFill="1" applyBorder="1" applyAlignment="1" applyProtection="1">
      <alignment horizontal="right" vertical="center"/>
      <protection hidden="1"/>
    </xf>
    <xf numFmtId="165" fontId="12" fillId="14" borderId="47" xfId="0" applyNumberFormat="1" applyFont="1" applyFill="1" applyBorder="1" applyAlignment="1" applyProtection="1">
      <alignment horizontal="right" vertical="center"/>
      <protection hidden="1"/>
    </xf>
    <xf numFmtId="9" fontId="1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7" fillId="0" borderId="1" xfId="4" applyFont="1" applyBorder="1" applyProtection="1">
      <protection locked="0"/>
    </xf>
    <xf numFmtId="49" fontId="17" fillId="0" borderId="1" xfId="4" applyNumberFormat="1" applyFont="1" applyBorder="1" applyAlignment="1" applyProtection="1">
      <alignment horizontal="center" vertical="center" wrapText="1"/>
      <protection locked="0"/>
    </xf>
    <xf numFmtId="0" fontId="17" fillId="0" borderId="1" xfId="4" applyFont="1" applyBorder="1" applyAlignment="1" applyProtection="1">
      <alignment horizontal="left" vertical="center" wrapText="1"/>
      <protection locked="0"/>
    </xf>
    <xf numFmtId="166" fontId="17" fillId="0" borderId="1" xfId="4" applyNumberFormat="1" applyFont="1" applyBorder="1" applyAlignment="1" applyProtection="1">
      <alignment horizontal="right" vertical="center"/>
      <protection locked="0"/>
    </xf>
    <xf numFmtId="0" fontId="17" fillId="0" borderId="1" xfId="4" applyFont="1" applyBorder="1" applyAlignment="1" applyProtection="1">
      <alignment vertical="center"/>
      <protection locked="0"/>
    </xf>
    <xf numFmtId="164" fontId="17" fillId="0" borderId="1" xfId="4" applyNumberFormat="1" applyFont="1" applyBorder="1" applyAlignment="1" applyProtection="1">
      <alignment horizontal="right" vertical="center"/>
      <protection locked="0"/>
    </xf>
    <xf numFmtId="164" fontId="17" fillId="0" borderId="26" xfId="4" applyNumberFormat="1" applyFont="1" applyBorder="1" applyAlignment="1" applyProtection="1">
      <alignment horizontal="right" vertical="center"/>
      <protection locked="0"/>
    </xf>
    <xf numFmtId="3" fontId="17" fillId="0" borderId="1" xfId="4" applyNumberFormat="1" applyFont="1" applyBorder="1" applyAlignment="1" applyProtection="1">
      <alignment horizontal="right" vertical="center"/>
      <protection locked="0"/>
    </xf>
    <xf numFmtId="166" fontId="22" fillId="3" borderId="3" xfId="0" applyNumberFormat="1" applyFont="1" applyFill="1" applyBorder="1" applyAlignment="1" applyProtection="1">
      <alignment horizontal="right" vertical="center"/>
      <protection hidden="1"/>
    </xf>
    <xf numFmtId="0" fontId="55" fillId="0" borderId="21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right"/>
      <protection locked="0"/>
    </xf>
    <xf numFmtId="14" fontId="11" fillId="0" borderId="0" xfId="0" applyNumberFormat="1" applyFont="1" applyAlignment="1" applyProtection="1">
      <alignment horizontal="center"/>
      <protection locked="0"/>
    </xf>
    <xf numFmtId="0" fontId="41" fillId="8" borderId="52" xfId="0" applyFont="1" applyFill="1" applyBorder="1" applyAlignment="1">
      <alignment horizontal="center" vertical="center" wrapText="1"/>
    </xf>
    <xf numFmtId="0" fontId="41" fillId="8" borderId="21" xfId="0" applyFont="1" applyFill="1" applyBorder="1" applyAlignment="1">
      <alignment horizontal="center" vertical="center" wrapText="1"/>
    </xf>
    <xf numFmtId="0" fontId="41" fillId="8" borderId="48" xfId="0" applyFont="1" applyFill="1" applyBorder="1" applyAlignment="1">
      <alignment horizontal="center" vertical="center" wrapText="1"/>
    </xf>
    <xf numFmtId="0" fontId="41" fillId="8" borderId="33" xfId="0" applyFont="1" applyFill="1" applyBorder="1" applyAlignment="1">
      <alignment horizontal="center" vertical="center" wrapText="1"/>
    </xf>
    <xf numFmtId="0" fontId="41" fillId="8" borderId="0" xfId="0" applyFont="1" applyFill="1" applyAlignment="1">
      <alignment horizontal="center" vertical="center" wrapText="1"/>
    </xf>
    <xf numFmtId="0" fontId="41" fillId="8" borderId="34" xfId="0" applyFont="1" applyFill="1" applyBorder="1" applyAlignment="1">
      <alignment horizontal="center" vertical="center" wrapText="1"/>
    </xf>
    <xf numFmtId="0" fontId="41" fillId="8" borderId="24" xfId="0" applyFont="1" applyFill="1" applyBorder="1" applyAlignment="1">
      <alignment horizontal="center" vertical="center" wrapText="1"/>
    </xf>
    <xf numFmtId="0" fontId="41" fillId="8" borderId="53" xfId="0" applyFont="1" applyFill="1" applyBorder="1" applyAlignment="1">
      <alignment horizontal="center" vertical="center" wrapText="1"/>
    </xf>
    <xf numFmtId="0" fontId="41" fillId="8" borderId="5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52" xfId="0" applyFont="1" applyBorder="1" applyAlignment="1" applyProtection="1">
      <alignment horizontal="left" vertical="top"/>
      <protection locked="0"/>
    </xf>
    <xf numFmtId="0" fontId="18" fillId="0" borderId="21" xfId="0" applyFont="1" applyBorder="1" applyAlignment="1" applyProtection="1">
      <alignment horizontal="left" vertical="top"/>
      <protection locked="0"/>
    </xf>
    <xf numFmtId="0" fontId="18" fillId="0" borderId="48" xfId="0" applyFont="1" applyBorder="1" applyAlignment="1" applyProtection="1">
      <alignment horizontal="left" vertical="top"/>
      <protection locked="0"/>
    </xf>
    <xf numFmtId="0" fontId="18" fillId="0" borderId="36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8" fillId="0" borderId="26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22" fillId="0" borderId="0" xfId="0" applyFont="1" applyAlignment="1">
      <alignment horizontal="left" wrapText="1"/>
    </xf>
    <xf numFmtId="0" fontId="17" fillId="0" borderId="0" xfId="0" applyFont="1" applyAlignment="1" applyProtection="1">
      <alignment horizontal="left" wrapText="1"/>
      <protection locked="0"/>
    </xf>
    <xf numFmtId="0" fontId="18" fillId="0" borderId="25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30" fillId="4" borderId="48" xfId="0" applyFont="1" applyFill="1" applyBorder="1" applyAlignment="1" applyProtection="1">
      <alignment horizontal="center" vertical="center" wrapText="1"/>
      <protection hidden="1"/>
    </xf>
    <xf numFmtId="0" fontId="30" fillId="4" borderId="54" xfId="0" applyFont="1" applyFill="1" applyBorder="1" applyAlignment="1" applyProtection="1">
      <alignment horizontal="center" vertical="center" wrapText="1"/>
      <protection hidden="1"/>
    </xf>
    <xf numFmtId="0" fontId="31" fillId="7" borderId="36" xfId="0" applyFont="1" applyFill="1" applyBorder="1" applyAlignment="1">
      <alignment horizontal="center" vertical="top" wrapText="1"/>
    </xf>
    <xf numFmtId="0" fontId="31" fillId="7" borderId="14" xfId="0" applyFont="1" applyFill="1" applyBorder="1" applyAlignment="1">
      <alignment horizontal="center" vertical="top" wrapText="1"/>
    </xf>
    <xf numFmtId="0" fontId="31" fillId="7" borderId="16" xfId="0" applyFont="1" applyFill="1" applyBorder="1" applyAlignment="1">
      <alignment horizontal="center" vertical="top" wrapText="1"/>
    </xf>
    <xf numFmtId="0" fontId="12" fillId="7" borderId="50" xfId="0" applyFont="1" applyFill="1" applyBorder="1" applyAlignment="1" applyProtection="1">
      <alignment horizontal="center" vertical="center" wrapText="1"/>
      <protection hidden="1"/>
    </xf>
    <xf numFmtId="0" fontId="12" fillId="7" borderId="55" xfId="0" applyFont="1" applyFill="1" applyBorder="1" applyAlignment="1" applyProtection="1">
      <alignment horizontal="center" vertical="center" wrapText="1"/>
      <protection hidden="1"/>
    </xf>
    <xf numFmtId="0" fontId="12" fillId="7" borderId="9" xfId="0" applyFont="1" applyFill="1" applyBorder="1" applyAlignment="1" applyProtection="1">
      <alignment horizontal="center" vertical="center" wrapText="1"/>
      <protection hidden="1"/>
    </xf>
    <xf numFmtId="0" fontId="12" fillId="7" borderId="10" xfId="0" applyFont="1" applyFill="1" applyBorder="1" applyAlignment="1" applyProtection="1">
      <alignment horizontal="center" vertical="center" wrapText="1"/>
      <protection hidden="1"/>
    </xf>
    <xf numFmtId="0" fontId="8" fillId="7" borderId="25" xfId="0" applyFont="1" applyFill="1" applyBorder="1" applyAlignment="1" applyProtection="1">
      <alignment horizontal="center" vertical="center" wrapText="1"/>
      <protection hidden="1"/>
    </xf>
    <xf numFmtId="0" fontId="8" fillId="7" borderId="27" xfId="0" applyFont="1" applyFill="1" applyBorder="1" applyAlignment="1" applyProtection="1">
      <alignment horizontal="center" vertical="center" wrapText="1"/>
      <protection hidden="1"/>
    </xf>
    <xf numFmtId="0" fontId="19" fillId="0" borderId="33" xfId="0" applyFont="1" applyBorder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6" fillId="0" borderId="0" xfId="1" applyAlignment="1" applyProtection="1">
      <alignment horizontal="left" vertical="top"/>
      <protection locked="0"/>
    </xf>
    <xf numFmtId="0" fontId="16" fillId="0" borderId="34" xfId="1" applyBorder="1" applyAlignment="1" applyProtection="1">
      <alignment horizontal="left" vertical="top"/>
      <protection locked="0"/>
    </xf>
    <xf numFmtId="0" fontId="18" fillId="0" borderId="41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18" fillId="0" borderId="32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51" fillId="13" borderId="36" xfId="0" applyFont="1" applyFill="1" applyBorder="1" applyAlignment="1" applyProtection="1">
      <alignment horizontal="left" vertical="center"/>
      <protection hidden="1"/>
    </xf>
    <xf numFmtId="0" fontId="51" fillId="13" borderId="14" xfId="0" applyFont="1" applyFill="1" applyBorder="1" applyAlignment="1" applyProtection="1">
      <alignment horizontal="left" vertical="center"/>
      <protection hidden="1"/>
    </xf>
    <xf numFmtId="0" fontId="51" fillId="13" borderId="16" xfId="0" applyFont="1" applyFill="1" applyBorder="1" applyAlignment="1" applyProtection="1">
      <alignment horizontal="left" vertical="center"/>
      <protection hidden="1"/>
    </xf>
    <xf numFmtId="164" fontId="18" fillId="3" borderId="6" xfId="0" applyNumberFormat="1" applyFont="1" applyFill="1" applyBorder="1" applyAlignment="1" applyProtection="1">
      <alignment horizontal="right" vertical="center"/>
      <protection hidden="1"/>
    </xf>
    <xf numFmtId="164" fontId="18" fillId="3" borderId="45" xfId="0" applyNumberFormat="1" applyFont="1" applyFill="1" applyBorder="1" applyAlignment="1" applyProtection="1">
      <alignment horizontal="right" vertical="center"/>
      <protection hidden="1"/>
    </xf>
    <xf numFmtId="0" fontId="12" fillId="10" borderId="31" xfId="0" applyFont="1" applyFill="1" applyBorder="1" applyAlignment="1" applyProtection="1">
      <alignment horizontal="left" vertical="center"/>
      <protection hidden="1"/>
    </xf>
    <xf numFmtId="0" fontId="22" fillId="0" borderId="37" xfId="0" applyFont="1" applyBorder="1" applyAlignment="1" applyProtection="1">
      <alignment horizontal="center" vertical="center" wrapText="1"/>
      <protection hidden="1"/>
    </xf>
    <xf numFmtId="0" fontId="22" fillId="0" borderId="38" xfId="0" applyFont="1" applyBorder="1" applyAlignment="1" applyProtection="1">
      <alignment horizontal="center" vertical="center" wrapText="1"/>
      <protection hidden="1"/>
    </xf>
    <xf numFmtId="0" fontId="22" fillId="0" borderId="39" xfId="0" applyFont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34" xfId="0" applyFont="1" applyFill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left" vertical="top" wrapText="1"/>
      <protection hidden="1"/>
    </xf>
    <xf numFmtId="0" fontId="22" fillId="0" borderId="9" xfId="0" applyFont="1" applyBorder="1" applyAlignment="1" applyProtection="1">
      <alignment horizontal="left" vertical="top" wrapText="1"/>
      <protection hidden="1"/>
    </xf>
    <xf numFmtId="0" fontId="22" fillId="0" borderId="26" xfId="0" applyFont="1" applyBorder="1" applyAlignment="1" applyProtection="1">
      <alignment horizontal="left" vertical="top" wrapText="1"/>
      <protection hidden="1"/>
    </xf>
    <xf numFmtId="0" fontId="22" fillId="0" borderId="1" xfId="0" applyFont="1" applyBorder="1" applyAlignment="1" applyProtection="1">
      <alignment horizontal="left" vertical="top" wrapText="1"/>
      <protection hidden="1"/>
    </xf>
    <xf numFmtId="0" fontId="8" fillId="5" borderId="32" xfId="0" applyFont="1" applyFill="1" applyBorder="1" applyAlignment="1" applyProtection="1">
      <alignment horizontal="left" vertical="center" wrapText="1"/>
      <protection hidden="1"/>
    </xf>
    <xf numFmtId="0" fontId="8" fillId="5" borderId="57" xfId="0" applyFont="1" applyFill="1" applyBorder="1" applyAlignment="1" applyProtection="1">
      <alignment horizontal="left" vertical="center" wrapText="1"/>
      <protection hidden="1"/>
    </xf>
    <xf numFmtId="0" fontId="32" fillId="0" borderId="52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3" fillId="9" borderId="22" xfId="0" applyFont="1" applyFill="1" applyBorder="1" applyAlignment="1">
      <alignment horizontal="center" vertical="center" wrapText="1"/>
    </xf>
    <xf numFmtId="0" fontId="33" fillId="9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9" borderId="23" xfId="0" applyFont="1" applyFill="1" applyBorder="1" applyAlignment="1">
      <alignment horizontal="center" vertical="center" wrapText="1"/>
    </xf>
    <xf numFmtId="0" fontId="33" fillId="9" borderId="58" xfId="0" applyFont="1" applyFill="1" applyBorder="1" applyAlignment="1">
      <alignment horizontal="center" vertical="center" wrapText="1"/>
    </xf>
    <xf numFmtId="0" fontId="33" fillId="7" borderId="37" xfId="0" applyFont="1" applyFill="1" applyBorder="1" applyAlignment="1">
      <alignment horizontal="center" vertical="center" wrapText="1"/>
    </xf>
    <xf numFmtId="0" fontId="33" fillId="7" borderId="40" xfId="0" applyFont="1" applyFill="1" applyBorder="1" applyAlignment="1">
      <alignment horizontal="center" vertical="center" wrapText="1"/>
    </xf>
    <xf numFmtId="0" fontId="43" fillId="0" borderId="25" xfId="0" applyFont="1" applyBorder="1" applyAlignment="1" applyProtection="1">
      <alignment horizontal="center" vertical="center"/>
      <protection locked="0"/>
    </xf>
    <xf numFmtId="0" fontId="43" fillId="0" borderId="9" xfId="0" applyFont="1" applyBorder="1" applyAlignment="1" applyProtection="1">
      <alignment horizontal="center" vertical="center"/>
      <protection locked="0"/>
    </xf>
    <xf numFmtId="0" fontId="43" fillId="0" borderId="3" xfId="0" applyFont="1" applyBorder="1" applyAlignment="1" applyProtection="1">
      <alignment horizontal="center" vertical="center"/>
      <protection locked="0"/>
    </xf>
    <xf numFmtId="0" fontId="43" fillId="0" borderId="30" xfId="0" applyFont="1" applyBorder="1" applyAlignment="1" applyProtection="1">
      <alignment horizontal="center" vertical="center"/>
      <protection locked="0"/>
    </xf>
    <xf numFmtId="0" fontId="43" fillId="0" borderId="56" xfId="0" applyFont="1" applyBorder="1" applyAlignment="1" applyProtection="1">
      <alignment horizontal="center" vertical="center"/>
      <protection locked="0"/>
    </xf>
    <xf numFmtId="0" fontId="43" fillId="0" borderId="55" xfId="0" applyFont="1" applyBorder="1" applyAlignment="1" applyProtection="1">
      <alignment horizontal="center" vertical="center"/>
      <protection locked="0"/>
    </xf>
    <xf numFmtId="0" fontId="43" fillId="0" borderId="25" xfId="0" applyFont="1" applyBorder="1" applyAlignment="1">
      <alignment horizontal="left" vertical="center"/>
    </xf>
    <xf numFmtId="0" fontId="43" fillId="0" borderId="37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3" fillId="0" borderId="39" xfId="0" applyFont="1" applyBorder="1" applyAlignment="1">
      <alignment horizontal="left" vertical="center"/>
    </xf>
    <xf numFmtId="0" fontId="33" fillId="9" borderId="20" xfId="0" applyFont="1" applyFill="1" applyBorder="1" applyAlignment="1">
      <alignment horizontal="center" vertical="center" wrapText="1"/>
    </xf>
    <xf numFmtId="0" fontId="33" fillId="9" borderId="32" xfId="0" applyFont="1" applyFill="1" applyBorder="1" applyAlignment="1">
      <alignment horizontal="center" vertical="center" wrapText="1"/>
    </xf>
  </cellXfs>
  <cellStyles count="5">
    <cellStyle name="Hypertextový odkaz" xfId="1" builtinId="8"/>
    <cellStyle name="Hypertextový odkaz 2" xfId="3" xr:uid="{661A0106-3CBA-4D28-9A61-B4783AE8866E}"/>
    <cellStyle name="Normální" xfId="0" builtinId="0"/>
    <cellStyle name="Normální 2" xfId="4" xr:uid="{37117B0B-CDB6-4D5D-8D72-FEB17D603480}"/>
    <cellStyle name="Normální 3" xfId="2" xr:uid="{00000000-0005-0000-0000-000001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Návrh rozpočtu  (milníky)-style" pivot="0" count="3" xr9:uid="{C6E83CC7-98BA-4A82-9D3F-15E477254FC4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738854</xdr:colOff>
      <xdr:row>3</xdr:row>
      <xdr:rowOff>357187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7467839-88FF-D008-1030-B973E9DC3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9185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2</xdr:col>
      <xdr:colOff>1353789</xdr:colOff>
      <xdr:row>4</xdr:row>
      <xdr:rowOff>285749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4D3418DD-7838-4B3D-B4ED-6A3B04EBB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06"/>
          <a:ext cx="3653283" cy="10358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ulka5" displayName="Tabulka5" ref="Q19:Q21" totalsRowShown="0" headerRowDxfId="2" dataDxfId="1">
  <autoFilter ref="Q19:Q21" xr:uid="{00000000-0009-0000-0100-000005000000}"/>
  <tableColumns count="1">
    <tableColumn id="1" xr3:uid="{00000000-0010-0000-0000-000001000000}" name="DP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cs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7"/>
  <sheetViews>
    <sheetView tabSelected="1" zoomScale="70" zoomScaleNormal="70" workbookViewId="0">
      <pane ySplit="1" topLeftCell="A11" activePane="bottomLeft" state="frozen"/>
      <selection pane="bottomLeft" activeCell="E39" sqref="E39"/>
    </sheetView>
  </sheetViews>
  <sheetFormatPr defaultColWidth="9.140625" defaultRowHeight="12.75" x14ac:dyDescent="0.2"/>
  <cols>
    <col min="1" max="1" width="7.140625" style="1" customWidth="1"/>
    <col min="2" max="2" width="48.42578125" style="1" customWidth="1"/>
    <col min="3" max="3" width="18.7109375" style="1" customWidth="1"/>
    <col min="4" max="4" width="20.140625" style="1" customWidth="1"/>
    <col min="5" max="5" width="10.28515625" style="1" customWidth="1"/>
    <col min="6" max="6" width="18" style="1" customWidth="1"/>
    <col min="7" max="7" width="19.7109375" style="1" customWidth="1"/>
    <col min="8" max="8" width="20" style="1" customWidth="1"/>
    <col min="9" max="9" width="16.5703125" style="1" customWidth="1"/>
    <col min="10" max="10" width="17.140625" style="1" customWidth="1"/>
    <col min="11" max="11" width="17.85546875" style="1" customWidth="1"/>
    <col min="12" max="12" width="17.140625" style="1" customWidth="1"/>
    <col min="13" max="14" width="18.85546875" style="1" customWidth="1"/>
    <col min="15" max="15" width="45" style="1" customWidth="1"/>
    <col min="16" max="16" width="47.140625" style="1" customWidth="1"/>
    <col min="17" max="17" width="9.140625" style="1" hidden="1" customWidth="1"/>
    <col min="18" max="16384" width="9.140625" style="1"/>
  </cols>
  <sheetData>
    <row r="1" spans="1:24" s="12" customFormat="1" ht="15.6" customHeight="1" x14ac:dyDescent="0.2">
      <c r="B1" s="221"/>
      <c r="C1" s="221"/>
      <c r="D1" s="221"/>
      <c r="E1" s="212" t="s">
        <v>7</v>
      </c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5"/>
      <c r="Q1" s="15"/>
      <c r="R1" s="1"/>
      <c r="S1" s="1"/>
      <c r="T1" s="1"/>
      <c r="U1" s="1"/>
      <c r="V1" s="1"/>
      <c r="W1" s="1"/>
      <c r="X1" s="1"/>
    </row>
    <row r="2" spans="1:24" s="12" customFormat="1" ht="12.75" customHeight="1" x14ac:dyDescent="0.2">
      <c r="B2" s="221"/>
      <c r="C2" s="221"/>
      <c r="D2" s="221"/>
      <c r="E2" s="215"/>
      <c r="F2" s="216"/>
      <c r="G2" s="216"/>
      <c r="H2" s="216"/>
      <c r="I2" s="216"/>
      <c r="J2" s="216"/>
      <c r="K2" s="216"/>
      <c r="L2" s="216"/>
      <c r="M2" s="216"/>
      <c r="N2" s="216"/>
      <c r="O2" s="217"/>
      <c r="R2" s="1"/>
      <c r="S2" s="1"/>
      <c r="T2" s="1"/>
      <c r="U2" s="1"/>
      <c r="V2" s="1"/>
      <c r="W2" s="1"/>
      <c r="X2" s="1"/>
    </row>
    <row r="3" spans="1:24" s="12" customFormat="1" ht="78.75" customHeight="1" thickBot="1" x14ac:dyDescent="0.25">
      <c r="A3" s="16"/>
      <c r="B3" s="221"/>
      <c r="C3" s="221"/>
      <c r="D3" s="221"/>
      <c r="E3" s="218"/>
      <c r="F3" s="219"/>
      <c r="G3" s="219"/>
      <c r="H3" s="219"/>
      <c r="I3" s="219"/>
      <c r="J3" s="219"/>
      <c r="K3" s="219"/>
      <c r="L3" s="219"/>
      <c r="M3" s="219"/>
      <c r="N3" s="219"/>
      <c r="O3" s="220"/>
      <c r="R3" s="1"/>
      <c r="S3" s="1"/>
      <c r="T3" s="1"/>
      <c r="U3" s="1"/>
      <c r="V3" s="1"/>
      <c r="W3" s="1"/>
      <c r="X3" s="1"/>
    </row>
    <row r="4" spans="1:24" s="12" customFormat="1" ht="48" customHeight="1" x14ac:dyDescent="0.2">
      <c r="A4" s="230" t="s">
        <v>88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R4" s="1"/>
      <c r="S4" s="1"/>
      <c r="T4" s="1"/>
      <c r="U4" s="1"/>
      <c r="V4" s="1"/>
      <c r="W4" s="1"/>
      <c r="X4" s="1"/>
    </row>
    <row r="5" spans="1:24" ht="14.25" customHeight="1" thickBot="1" x14ac:dyDescent="0.25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</row>
    <row r="6" spans="1:24" ht="20.100000000000001" customHeight="1" thickBot="1" x14ac:dyDescent="0.3">
      <c r="A6" s="232" t="s">
        <v>27</v>
      </c>
      <c r="B6" s="233"/>
      <c r="C6" s="222"/>
      <c r="D6" s="223"/>
      <c r="E6" s="224"/>
      <c r="F6" s="122"/>
      <c r="G6" s="122"/>
      <c r="H6" s="123"/>
      <c r="I6" s="123"/>
      <c r="J6" s="123"/>
      <c r="K6" s="123"/>
      <c r="L6" s="123"/>
      <c r="M6" s="123"/>
      <c r="N6" s="2"/>
      <c r="O6" s="2"/>
      <c r="P6" s="2"/>
    </row>
    <row r="7" spans="1:24" ht="20.100000000000001" customHeight="1" thickBot="1" x14ac:dyDescent="0.3">
      <c r="A7" s="228" t="s">
        <v>8</v>
      </c>
      <c r="B7" s="229"/>
      <c r="C7" s="225"/>
      <c r="D7" s="226"/>
      <c r="E7" s="226"/>
      <c r="F7" s="226"/>
      <c r="G7" s="226"/>
      <c r="H7" s="226"/>
      <c r="I7" s="226"/>
      <c r="J7" s="227"/>
      <c r="K7" s="123"/>
      <c r="L7" s="123"/>
      <c r="M7" s="123"/>
      <c r="N7" s="2"/>
      <c r="O7" s="2"/>
      <c r="P7" s="2"/>
    </row>
    <row r="8" spans="1:24" ht="20.100000000000001" customHeight="1" thickBot="1" x14ac:dyDescent="0.3">
      <c r="A8" s="228" t="s">
        <v>83</v>
      </c>
      <c r="B8" s="229"/>
      <c r="C8" s="225"/>
      <c r="D8" s="226"/>
      <c r="E8" s="226"/>
      <c r="F8" s="226"/>
      <c r="G8" s="226"/>
      <c r="H8" s="226"/>
      <c r="I8" s="226"/>
      <c r="J8" s="227"/>
      <c r="K8" s="123"/>
      <c r="L8" s="123"/>
      <c r="M8" s="123"/>
      <c r="N8" s="2"/>
      <c r="O8" s="2"/>
      <c r="P8" s="2"/>
    </row>
    <row r="9" spans="1:24" ht="20.100000000000001" customHeight="1" thickBot="1" x14ac:dyDescent="0.3">
      <c r="A9" s="249" t="s">
        <v>10</v>
      </c>
      <c r="B9" s="250"/>
      <c r="C9" s="124" t="s">
        <v>110</v>
      </c>
      <c r="D9" s="245"/>
      <c r="E9" s="246"/>
      <c r="F9" s="246"/>
      <c r="G9" s="246"/>
      <c r="H9" s="125"/>
      <c r="I9" s="125"/>
      <c r="J9" s="125"/>
      <c r="K9" s="125"/>
      <c r="L9" s="125"/>
      <c r="M9" s="123"/>
      <c r="N9" s="3"/>
      <c r="O9" s="3"/>
      <c r="P9" s="3"/>
    </row>
    <row r="10" spans="1:24" ht="20.100000000000001" customHeight="1" thickBot="1" x14ac:dyDescent="0.3">
      <c r="A10" s="251" t="s">
        <v>77</v>
      </c>
      <c r="B10" s="252"/>
      <c r="C10" s="126">
        <v>0</v>
      </c>
      <c r="D10" s="127" t="s">
        <v>76</v>
      </c>
      <c r="E10" s="247"/>
      <c r="F10" s="247"/>
      <c r="G10" s="248"/>
      <c r="H10" s="236" t="s">
        <v>29</v>
      </c>
      <c r="I10" s="237"/>
      <c r="J10" s="237"/>
      <c r="K10" s="237"/>
      <c r="L10" s="237"/>
      <c r="M10" s="238"/>
      <c r="N10" s="5"/>
      <c r="O10" s="4"/>
      <c r="P10" s="4"/>
    </row>
    <row r="11" spans="1:24" s="9" customFormat="1" ht="49.5" customHeight="1" thickBot="1" x14ac:dyDescent="0.25">
      <c r="A11" s="6"/>
      <c r="B11" s="6"/>
      <c r="C11" s="7"/>
      <c r="D11" s="8"/>
      <c r="E11" s="8"/>
      <c r="F11" s="8"/>
      <c r="G11" s="8"/>
      <c r="H11" s="33" t="s">
        <v>81</v>
      </c>
      <c r="I11" s="37" t="s">
        <v>81</v>
      </c>
      <c r="J11" s="34" t="s">
        <v>81</v>
      </c>
      <c r="K11" s="34" t="s">
        <v>81</v>
      </c>
      <c r="L11" s="34" t="s">
        <v>81</v>
      </c>
      <c r="M11" s="35" t="s">
        <v>81</v>
      </c>
      <c r="N11" s="2"/>
      <c r="O11" s="8"/>
      <c r="P11" s="8"/>
    </row>
    <row r="12" spans="1:24" s="9" customFormat="1" ht="72" customHeight="1" thickBot="1" x14ac:dyDescent="0.25">
      <c r="A12" s="243" t="s">
        <v>0</v>
      </c>
      <c r="B12" s="241" t="s">
        <v>80</v>
      </c>
      <c r="C12" s="241" t="s">
        <v>85</v>
      </c>
      <c r="D12" s="241" t="s">
        <v>82</v>
      </c>
      <c r="E12" s="241" t="s">
        <v>1</v>
      </c>
      <c r="F12" s="241" t="s">
        <v>33</v>
      </c>
      <c r="G12" s="239" t="s">
        <v>32</v>
      </c>
      <c r="H12" s="172"/>
      <c r="I12" s="111"/>
      <c r="J12" s="111"/>
      <c r="K12" s="111"/>
      <c r="L12" s="111"/>
      <c r="M12" s="112"/>
      <c r="N12" s="234" t="s">
        <v>21</v>
      </c>
      <c r="O12" s="85"/>
      <c r="P12" s="10"/>
    </row>
    <row r="13" spans="1:24" ht="32.25" customHeight="1" thickBot="1" x14ac:dyDescent="0.25">
      <c r="A13" s="244"/>
      <c r="B13" s="242"/>
      <c r="C13" s="242"/>
      <c r="D13" s="242"/>
      <c r="E13" s="242"/>
      <c r="F13" s="242"/>
      <c r="G13" s="240"/>
      <c r="H13" s="173" t="s">
        <v>11</v>
      </c>
      <c r="I13" s="161" t="s">
        <v>12</v>
      </c>
      <c r="J13" s="161" t="s">
        <v>13</v>
      </c>
      <c r="K13" s="161" t="s">
        <v>14</v>
      </c>
      <c r="L13" s="161" t="s">
        <v>15</v>
      </c>
      <c r="M13" s="162" t="s">
        <v>16</v>
      </c>
      <c r="N13" s="235"/>
      <c r="O13" s="45" t="s">
        <v>9</v>
      </c>
      <c r="P13" s="45" t="s">
        <v>84</v>
      </c>
    </row>
    <row r="14" spans="1:24" ht="34.5" customHeight="1" x14ac:dyDescent="0.2">
      <c r="A14" s="110">
        <v>1</v>
      </c>
      <c r="B14" s="152" t="s">
        <v>2</v>
      </c>
      <c r="C14" s="257" t="s">
        <v>3</v>
      </c>
      <c r="D14" s="257"/>
      <c r="E14" s="257"/>
      <c r="F14" s="164">
        <f>ROUND(F15+F16+F17+F18+F19+F20+F21+F22+F23+F24+F25+F26+F27+F28+F29+F30+F31+F32+F33+F34+F35+F36+F37+F38+F39+F40+F41+F42+F43+F44,2)</f>
        <v>0</v>
      </c>
      <c r="G14" s="208">
        <f>ROUND(G15+G16+G17+G18+G19+G20+G21+G22+G23+G24+G25+G26+G27+G28+G29+G30+G31+G32+G33+G34+G35+G36+G37+G38+G39+G40+G41+G42+G43+G44,2)</f>
        <v>0</v>
      </c>
      <c r="H14" s="174">
        <f>SUM(H15:H44)</f>
        <v>0</v>
      </c>
      <c r="I14" s="163">
        <f t="shared" ref="I14:M14" si="0">SUM(I15:I44)</f>
        <v>0</v>
      </c>
      <c r="J14" s="163">
        <f t="shared" si="0"/>
        <v>0</v>
      </c>
      <c r="K14" s="163">
        <f t="shared" si="0"/>
        <v>0</v>
      </c>
      <c r="L14" s="163">
        <f t="shared" si="0"/>
        <v>0</v>
      </c>
      <c r="M14" s="175">
        <f t="shared" si="0"/>
        <v>0</v>
      </c>
      <c r="N14" s="169">
        <f>SUM(H14:M14)</f>
        <v>0</v>
      </c>
      <c r="O14" s="41"/>
      <c r="P14" s="41"/>
    </row>
    <row r="15" spans="1:24" ht="20.100000000000001" customHeight="1" x14ac:dyDescent="0.2">
      <c r="A15" s="105" t="s">
        <v>48</v>
      </c>
      <c r="B15" s="31"/>
      <c r="C15" s="89"/>
      <c r="D15" s="88"/>
      <c r="E15" s="87"/>
      <c r="F15" s="106">
        <f t="shared" ref="F15:F44" si="1">SUM(C15*E15)</f>
        <v>0</v>
      </c>
      <c r="G15" s="165">
        <f>IFERROR(ROUND(F15/$C$10,2),0)</f>
        <v>0</v>
      </c>
      <c r="H15" s="176"/>
      <c r="I15" s="26"/>
      <c r="J15" s="26"/>
      <c r="K15" s="205"/>
      <c r="L15" s="205"/>
      <c r="M15" s="177"/>
      <c r="N15" s="13">
        <f>ROUND(H15+I15+J15+K15+L15+M15,2)</f>
        <v>0</v>
      </c>
      <c r="O15" s="81"/>
      <c r="P15" s="81"/>
    </row>
    <row r="16" spans="1:24" ht="20.100000000000001" customHeight="1" x14ac:dyDescent="0.2">
      <c r="A16" s="105" t="s">
        <v>49</v>
      </c>
      <c r="B16" s="31"/>
      <c r="C16" s="89"/>
      <c r="D16" s="88"/>
      <c r="E16" s="109"/>
      <c r="F16" s="106">
        <f t="shared" si="1"/>
        <v>0</v>
      </c>
      <c r="G16" s="113">
        <f t="shared" ref="G16:G61" si="2">IFERROR(ROUND(F16/$C$10,2),0)</f>
        <v>0</v>
      </c>
      <c r="H16" s="176"/>
      <c r="I16" s="26"/>
      <c r="J16" s="26"/>
      <c r="K16" s="205"/>
      <c r="L16" s="205"/>
      <c r="M16" s="177"/>
      <c r="N16" s="13">
        <f t="shared" ref="N16:N44" si="3">ROUND(H16+I16+J16+K16+L16+M16,2)</f>
        <v>0</v>
      </c>
      <c r="O16" s="82"/>
      <c r="P16" s="82"/>
    </row>
    <row r="17" spans="1:24" ht="20.100000000000001" customHeight="1" x14ac:dyDescent="0.2">
      <c r="A17" s="105" t="s">
        <v>50</v>
      </c>
      <c r="B17" s="31"/>
      <c r="C17" s="89"/>
      <c r="D17" s="88"/>
      <c r="E17" s="109"/>
      <c r="F17" s="106">
        <f t="shared" si="1"/>
        <v>0</v>
      </c>
      <c r="G17" s="113">
        <f t="shared" si="2"/>
        <v>0</v>
      </c>
      <c r="H17" s="176"/>
      <c r="I17" s="26"/>
      <c r="J17" s="26"/>
      <c r="K17" s="205"/>
      <c r="L17" s="205"/>
      <c r="M17" s="177"/>
      <c r="N17" s="13">
        <f t="shared" si="3"/>
        <v>0</v>
      </c>
      <c r="O17" s="82"/>
      <c r="P17" s="82"/>
    </row>
    <row r="18" spans="1:24" ht="20.100000000000001" customHeight="1" x14ac:dyDescent="0.2">
      <c r="A18" s="105" t="s">
        <v>51</v>
      </c>
      <c r="B18" s="31"/>
      <c r="C18" s="89"/>
      <c r="D18" s="88"/>
      <c r="E18" s="109"/>
      <c r="F18" s="106">
        <f t="shared" si="1"/>
        <v>0</v>
      </c>
      <c r="G18" s="113">
        <f t="shared" si="2"/>
        <v>0</v>
      </c>
      <c r="H18" s="176"/>
      <c r="I18" s="26"/>
      <c r="J18" s="26"/>
      <c r="K18" s="205"/>
      <c r="L18" s="205"/>
      <c r="M18" s="177"/>
      <c r="N18" s="13">
        <f t="shared" si="3"/>
        <v>0</v>
      </c>
      <c r="O18" s="82"/>
      <c r="P18" s="82"/>
    </row>
    <row r="19" spans="1:24" ht="20.100000000000001" customHeight="1" x14ac:dyDescent="0.2">
      <c r="A19" s="105" t="s">
        <v>52</v>
      </c>
      <c r="B19" s="31"/>
      <c r="C19" s="89"/>
      <c r="D19" s="88"/>
      <c r="E19" s="109"/>
      <c r="F19" s="106">
        <f t="shared" si="1"/>
        <v>0</v>
      </c>
      <c r="G19" s="113">
        <f t="shared" si="2"/>
        <v>0</v>
      </c>
      <c r="H19" s="176"/>
      <c r="I19" s="26"/>
      <c r="J19" s="26"/>
      <c r="K19" s="205"/>
      <c r="L19" s="205"/>
      <c r="M19" s="177"/>
      <c r="N19" s="13">
        <f t="shared" si="3"/>
        <v>0</v>
      </c>
      <c r="O19" s="82"/>
      <c r="P19" s="82"/>
      <c r="Q19" s="1" t="s">
        <v>34</v>
      </c>
    </row>
    <row r="20" spans="1:24" ht="20.100000000000001" customHeight="1" x14ac:dyDescent="0.2">
      <c r="A20" s="105" t="s">
        <v>53</v>
      </c>
      <c r="B20" s="31"/>
      <c r="C20" s="89"/>
      <c r="D20" s="88"/>
      <c r="E20" s="109"/>
      <c r="F20" s="106">
        <f t="shared" si="1"/>
        <v>0</v>
      </c>
      <c r="G20" s="113">
        <f t="shared" si="2"/>
        <v>0</v>
      </c>
      <c r="H20" s="178"/>
      <c r="I20" s="26"/>
      <c r="J20" s="26"/>
      <c r="K20" s="205"/>
      <c r="L20" s="205"/>
      <c r="M20" s="177"/>
      <c r="N20" s="13">
        <f t="shared" si="3"/>
        <v>0</v>
      </c>
      <c r="O20" s="82"/>
      <c r="P20" s="82"/>
      <c r="Q20" s="1" t="s">
        <v>35</v>
      </c>
    </row>
    <row r="21" spans="1:24" ht="20.100000000000001" customHeight="1" x14ac:dyDescent="0.2">
      <c r="A21" s="105" t="s">
        <v>54</v>
      </c>
      <c r="B21" s="31"/>
      <c r="C21" s="89"/>
      <c r="D21" s="88"/>
      <c r="E21" s="87"/>
      <c r="F21" s="106">
        <f t="shared" si="1"/>
        <v>0</v>
      </c>
      <c r="G21" s="113">
        <f t="shared" si="2"/>
        <v>0</v>
      </c>
      <c r="H21" s="178"/>
      <c r="I21" s="26"/>
      <c r="J21" s="26"/>
      <c r="K21" s="205"/>
      <c r="L21" s="205"/>
      <c r="M21" s="177"/>
      <c r="N21" s="13">
        <f t="shared" si="3"/>
        <v>0</v>
      </c>
      <c r="O21" s="82"/>
      <c r="P21" s="82"/>
      <c r="Q21" s="1" t="s">
        <v>36</v>
      </c>
    </row>
    <row r="22" spans="1:24" ht="20.100000000000001" customHeight="1" x14ac:dyDescent="0.2">
      <c r="A22" s="105" t="s">
        <v>55</v>
      </c>
      <c r="B22" s="31"/>
      <c r="C22" s="89"/>
      <c r="D22" s="88"/>
      <c r="E22" s="87"/>
      <c r="F22" s="106">
        <f t="shared" si="1"/>
        <v>0</v>
      </c>
      <c r="G22" s="113">
        <f t="shared" si="2"/>
        <v>0</v>
      </c>
      <c r="H22" s="178"/>
      <c r="I22" s="26"/>
      <c r="J22" s="26"/>
      <c r="K22" s="205"/>
      <c r="L22" s="205"/>
      <c r="M22" s="177"/>
      <c r="N22" s="13">
        <f t="shared" si="3"/>
        <v>0</v>
      </c>
      <c r="O22" s="82"/>
      <c r="P22" s="82"/>
    </row>
    <row r="23" spans="1:24" ht="20.100000000000001" customHeight="1" x14ac:dyDescent="0.2">
      <c r="A23" s="105" t="s">
        <v>56</v>
      </c>
      <c r="B23" s="31"/>
      <c r="C23" s="89"/>
      <c r="D23" s="91"/>
      <c r="E23" s="87"/>
      <c r="F23" s="106">
        <f t="shared" si="1"/>
        <v>0</v>
      </c>
      <c r="G23" s="113">
        <f t="shared" si="2"/>
        <v>0</v>
      </c>
      <c r="H23" s="178"/>
      <c r="I23" s="26"/>
      <c r="J23" s="205"/>
      <c r="K23" s="205"/>
      <c r="L23" s="205"/>
      <c r="M23" s="177"/>
      <c r="N23" s="13">
        <f t="shared" si="3"/>
        <v>0</v>
      </c>
      <c r="O23" s="82"/>
      <c r="P23" s="82"/>
    </row>
    <row r="24" spans="1:24" ht="20.100000000000001" customHeight="1" x14ac:dyDescent="0.2">
      <c r="A24" s="105" t="s">
        <v>57</v>
      </c>
      <c r="B24" s="31"/>
      <c r="C24" s="89"/>
      <c r="D24" s="88"/>
      <c r="E24" s="87"/>
      <c r="F24" s="106">
        <f t="shared" si="1"/>
        <v>0</v>
      </c>
      <c r="G24" s="113">
        <f t="shared" si="2"/>
        <v>0</v>
      </c>
      <c r="H24" s="178"/>
      <c r="I24" s="26"/>
      <c r="J24" s="205"/>
      <c r="K24" s="205"/>
      <c r="L24" s="205"/>
      <c r="M24" s="177"/>
      <c r="N24" s="13">
        <f t="shared" si="3"/>
        <v>0</v>
      </c>
      <c r="O24" s="82"/>
      <c r="P24" s="82"/>
    </row>
    <row r="25" spans="1:24" ht="20.100000000000001" customHeight="1" x14ac:dyDescent="0.2">
      <c r="A25" s="105" t="s">
        <v>37</v>
      </c>
      <c r="B25" s="200"/>
      <c r="C25" s="89"/>
      <c r="D25" s="201"/>
      <c r="E25" s="87"/>
      <c r="F25" s="106">
        <f t="shared" si="1"/>
        <v>0</v>
      </c>
      <c r="G25" s="113">
        <f t="shared" si="2"/>
        <v>0</v>
      </c>
      <c r="H25" s="178"/>
      <c r="I25" s="26"/>
      <c r="J25" s="205"/>
      <c r="K25" s="205"/>
      <c r="L25" s="205"/>
      <c r="M25" s="177"/>
      <c r="N25" s="13">
        <f t="shared" si="3"/>
        <v>0</v>
      </c>
      <c r="O25" s="82"/>
      <c r="P25" s="82"/>
    </row>
    <row r="26" spans="1:24" ht="20.100000000000001" customHeight="1" x14ac:dyDescent="0.2">
      <c r="A26" s="105" t="s">
        <v>38</v>
      </c>
      <c r="B26" s="202"/>
      <c r="C26" s="89"/>
      <c r="D26" s="201"/>
      <c r="E26" s="87"/>
      <c r="F26" s="106">
        <f t="shared" si="1"/>
        <v>0</v>
      </c>
      <c r="G26" s="113">
        <f t="shared" si="2"/>
        <v>0</v>
      </c>
      <c r="H26" s="178"/>
      <c r="I26" s="26"/>
      <c r="J26" s="205"/>
      <c r="K26" s="205"/>
      <c r="L26" s="205"/>
      <c r="M26" s="177"/>
      <c r="N26" s="13">
        <f t="shared" si="3"/>
        <v>0</v>
      </c>
      <c r="O26" s="82"/>
      <c r="P26" s="82"/>
    </row>
    <row r="27" spans="1:24" ht="20.100000000000001" customHeight="1" x14ac:dyDescent="0.2">
      <c r="A27" s="105" t="s">
        <v>39</v>
      </c>
      <c r="B27" s="202"/>
      <c r="C27" s="89"/>
      <c r="D27" s="201"/>
      <c r="E27" s="87"/>
      <c r="F27" s="106">
        <f t="shared" si="1"/>
        <v>0</v>
      </c>
      <c r="G27" s="113">
        <f t="shared" si="2"/>
        <v>0</v>
      </c>
      <c r="H27" s="178"/>
      <c r="I27" s="26"/>
      <c r="J27" s="205"/>
      <c r="K27" s="205"/>
      <c r="L27" s="205"/>
      <c r="M27" s="177"/>
      <c r="N27" s="13">
        <f t="shared" si="3"/>
        <v>0</v>
      </c>
      <c r="O27" s="81"/>
      <c r="P27" s="81"/>
      <c r="Q27" s="30"/>
      <c r="R27" s="30"/>
      <c r="S27" s="30"/>
      <c r="T27" s="30"/>
      <c r="U27" s="30"/>
      <c r="V27" s="30"/>
      <c r="W27" s="30"/>
      <c r="X27" s="30"/>
    </row>
    <row r="28" spans="1:24" ht="20.100000000000001" customHeight="1" x14ac:dyDescent="0.2">
      <c r="A28" s="105" t="s">
        <v>40</v>
      </c>
      <c r="B28" s="202"/>
      <c r="C28" s="89"/>
      <c r="D28" s="201"/>
      <c r="E28" s="87"/>
      <c r="F28" s="106">
        <f t="shared" si="1"/>
        <v>0</v>
      </c>
      <c r="G28" s="113">
        <f t="shared" si="2"/>
        <v>0</v>
      </c>
      <c r="H28" s="178"/>
      <c r="I28" s="26"/>
      <c r="J28" s="205"/>
      <c r="K28" s="205"/>
      <c r="L28" s="205"/>
      <c r="M28" s="179"/>
      <c r="N28" s="13">
        <f t="shared" si="3"/>
        <v>0</v>
      </c>
      <c r="O28" s="82"/>
      <c r="P28" s="82"/>
    </row>
    <row r="29" spans="1:24" ht="20.100000000000001" customHeight="1" x14ac:dyDescent="0.2">
      <c r="A29" s="105" t="s">
        <v>41</v>
      </c>
      <c r="B29" s="202"/>
      <c r="C29" s="89"/>
      <c r="D29" s="201"/>
      <c r="E29" s="87"/>
      <c r="F29" s="106">
        <f t="shared" si="1"/>
        <v>0</v>
      </c>
      <c r="G29" s="113">
        <f t="shared" si="2"/>
        <v>0</v>
      </c>
      <c r="H29" s="178"/>
      <c r="I29" s="26"/>
      <c r="J29" s="205"/>
      <c r="K29" s="205"/>
      <c r="L29" s="205"/>
      <c r="M29" s="179"/>
      <c r="N29" s="13">
        <f t="shared" si="3"/>
        <v>0</v>
      </c>
      <c r="O29" s="82"/>
      <c r="P29" s="82"/>
    </row>
    <row r="30" spans="1:24" ht="20.100000000000001" customHeight="1" x14ac:dyDescent="0.2">
      <c r="A30" s="105" t="s">
        <v>42</v>
      </c>
      <c r="B30" s="202"/>
      <c r="C30" s="203"/>
      <c r="D30" s="201"/>
      <c r="E30" s="207"/>
      <c r="F30" s="106">
        <f t="shared" si="1"/>
        <v>0</v>
      </c>
      <c r="G30" s="113">
        <f t="shared" si="2"/>
        <v>0</v>
      </c>
      <c r="H30" s="206"/>
      <c r="I30" s="205"/>
      <c r="J30" s="205"/>
      <c r="K30" s="205"/>
      <c r="L30" s="205"/>
      <c r="M30" s="179"/>
      <c r="N30" s="13">
        <f t="shared" si="3"/>
        <v>0</v>
      </c>
      <c r="O30" s="82"/>
      <c r="P30" s="82"/>
    </row>
    <row r="31" spans="1:24" ht="20.100000000000001" customHeight="1" x14ac:dyDescent="0.2">
      <c r="A31" s="105" t="s">
        <v>43</v>
      </c>
      <c r="B31" s="202"/>
      <c r="C31" s="203"/>
      <c r="D31" s="201"/>
      <c r="E31" s="207"/>
      <c r="F31" s="106">
        <f t="shared" si="1"/>
        <v>0</v>
      </c>
      <c r="G31" s="113">
        <f t="shared" si="2"/>
        <v>0</v>
      </c>
      <c r="H31" s="206"/>
      <c r="I31" s="205"/>
      <c r="J31" s="205"/>
      <c r="K31" s="205"/>
      <c r="L31" s="205"/>
      <c r="M31" s="177"/>
      <c r="N31" s="13">
        <f t="shared" si="3"/>
        <v>0</v>
      </c>
      <c r="O31" s="83"/>
      <c r="P31" s="83"/>
    </row>
    <row r="32" spans="1:24" ht="20.100000000000001" customHeight="1" x14ac:dyDescent="0.2">
      <c r="A32" s="105" t="s">
        <v>44</v>
      </c>
      <c r="B32" s="202"/>
      <c r="C32" s="203"/>
      <c r="D32" s="201"/>
      <c r="E32" s="207"/>
      <c r="F32" s="106">
        <f t="shared" si="1"/>
        <v>0</v>
      </c>
      <c r="G32" s="113">
        <f t="shared" si="2"/>
        <v>0</v>
      </c>
      <c r="H32" s="206"/>
      <c r="I32" s="205"/>
      <c r="J32" s="205"/>
      <c r="K32" s="205"/>
      <c r="L32" s="205"/>
      <c r="M32" s="177"/>
      <c r="N32" s="13">
        <f t="shared" si="3"/>
        <v>0</v>
      </c>
      <c r="O32" s="83"/>
      <c r="P32" s="83"/>
    </row>
    <row r="33" spans="1:16" ht="20.100000000000001" customHeight="1" x14ac:dyDescent="0.2">
      <c r="A33" s="105" t="s">
        <v>45</v>
      </c>
      <c r="B33" s="202"/>
      <c r="C33" s="203"/>
      <c r="D33" s="201"/>
      <c r="E33" s="207"/>
      <c r="F33" s="106">
        <f t="shared" si="1"/>
        <v>0</v>
      </c>
      <c r="G33" s="113">
        <f t="shared" si="2"/>
        <v>0</v>
      </c>
      <c r="H33" s="206"/>
      <c r="I33" s="205"/>
      <c r="J33" s="205"/>
      <c r="K33" s="205"/>
      <c r="L33" s="205"/>
      <c r="M33" s="177"/>
      <c r="N33" s="13">
        <f t="shared" si="3"/>
        <v>0</v>
      </c>
      <c r="O33" s="83"/>
      <c r="P33" s="83"/>
    </row>
    <row r="34" spans="1:16" ht="20.100000000000001" customHeight="1" x14ac:dyDescent="0.2">
      <c r="A34" s="105" t="s">
        <v>46</v>
      </c>
      <c r="B34" s="204"/>
      <c r="C34" s="203"/>
      <c r="D34" s="201"/>
      <c r="E34" s="207"/>
      <c r="F34" s="106">
        <f t="shared" si="1"/>
        <v>0</v>
      </c>
      <c r="G34" s="113">
        <f t="shared" si="2"/>
        <v>0</v>
      </c>
      <c r="H34" s="206"/>
      <c r="I34" s="205"/>
      <c r="J34" s="205"/>
      <c r="K34" s="205"/>
      <c r="L34" s="205"/>
      <c r="M34" s="177"/>
      <c r="N34" s="13">
        <f t="shared" si="3"/>
        <v>0</v>
      </c>
      <c r="O34" s="83"/>
      <c r="P34" s="83"/>
    </row>
    <row r="35" spans="1:16" ht="20.100000000000001" customHeight="1" x14ac:dyDescent="0.2">
      <c r="A35" s="105" t="s">
        <v>103</v>
      </c>
      <c r="B35" s="202"/>
      <c r="C35" s="203"/>
      <c r="D35" s="201"/>
      <c r="E35" s="207"/>
      <c r="F35" s="106">
        <f t="shared" si="1"/>
        <v>0</v>
      </c>
      <c r="G35" s="113">
        <f t="shared" si="2"/>
        <v>0</v>
      </c>
      <c r="H35" s="206"/>
      <c r="I35" s="205"/>
      <c r="J35" s="205"/>
      <c r="K35" s="205"/>
      <c r="L35" s="205"/>
      <c r="M35" s="177"/>
      <c r="N35" s="13">
        <f t="shared" si="3"/>
        <v>0</v>
      </c>
      <c r="O35" s="83"/>
      <c r="P35" s="83"/>
    </row>
    <row r="36" spans="1:16" ht="20.100000000000001" customHeight="1" x14ac:dyDescent="0.2">
      <c r="A36" s="105" t="s">
        <v>47</v>
      </c>
      <c r="B36" s="202"/>
      <c r="C36" s="203"/>
      <c r="D36" s="201"/>
      <c r="E36" s="207"/>
      <c r="F36" s="106">
        <f t="shared" si="1"/>
        <v>0</v>
      </c>
      <c r="G36" s="113">
        <f t="shared" si="2"/>
        <v>0</v>
      </c>
      <c r="H36" s="206"/>
      <c r="I36" s="205"/>
      <c r="J36" s="205"/>
      <c r="K36" s="205"/>
      <c r="L36" s="205"/>
      <c r="M36" s="177"/>
      <c r="N36" s="13">
        <f t="shared" si="3"/>
        <v>0</v>
      </c>
      <c r="O36" s="83"/>
      <c r="P36" s="83"/>
    </row>
    <row r="37" spans="1:16" ht="20.100000000000001" customHeight="1" x14ac:dyDescent="0.2">
      <c r="A37" s="105" t="s">
        <v>72</v>
      </c>
      <c r="B37" s="202"/>
      <c r="C37" s="203"/>
      <c r="D37" s="201"/>
      <c r="E37" s="207"/>
      <c r="F37" s="106">
        <f t="shared" si="1"/>
        <v>0</v>
      </c>
      <c r="G37" s="113">
        <f t="shared" si="2"/>
        <v>0</v>
      </c>
      <c r="H37" s="206"/>
      <c r="I37" s="205"/>
      <c r="J37" s="205"/>
      <c r="K37" s="205"/>
      <c r="L37" s="205"/>
      <c r="M37" s="177"/>
      <c r="N37" s="13">
        <f t="shared" si="3"/>
        <v>0</v>
      </c>
      <c r="O37" s="83"/>
      <c r="P37" s="83"/>
    </row>
    <row r="38" spans="1:16" ht="20.100000000000001" customHeight="1" x14ac:dyDescent="0.2">
      <c r="A38" s="105" t="s">
        <v>73</v>
      </c>
      <c r="B38" s="202"/>
      <c r="C38" s="203"/>
      <c r="D38" s="201"/>
      <c r="E38" s="207"/>
      <c r="F38" s="106">
        <f t="shared" si="1"/>
        <v>0</v>
      </c>
      <c r="G38" s="113">
        <f t="shared" si="2"/>
        <v>0</v>
      </c>
      <c r="H38" s="206"/>
      <c r="I38" s="205"/>
      <c r="J38" s="205"/>
      <c r="K38" s="205"/>
      <c r="L38" s="205"/>
      <c r="M38" s="177"/>
      <c r="N38" s="13">
        <f t="shared" si="3"/>
        <v>0</v>
      </c>
      <c r="O38" s="83"/>
      <c r="P38" s="83"/>
    </row>
    <row r="39" spans="1:16" ht="20.100000000000001" customHeight="1" x14ac:dyDescent="0.2">
      <c r="A39" s="105" t="s">
        <v>74</v>
      </c>
      <c r="B39" s="202"/>
      <c r="C39" s="203"/>
      <c r="D39" s="201"/>
      <c r="E39" s="207"/>
      <c r="F39" s="106">
        <f t="shared" si="1"/>
        <v>0</v>
      </c>
      <c r="G39" s="113">
        <f t="shared" si="2"/>
        <v>0</v>
      </c>
      <c r="H39" s="206"/>
      <c r="I39" s="205"/>
      <c r="J39" s="205"/>
      <c r="K39" s="205"/>
      <c r="L39" s="205"/>
      <c r="M39" s="177"/>
      <c r="N39" s="13">
        <f t="shared" si="3"/>
        <v>0</v>
      </c>
      <c r="O39" s="83"/>
      <c r="P39" s="83"/>
    </row>
    <row r="40" spans="1:16" ht="20.100000000000001" customHeight="1" x14ac:dyDescent="0.2">
      <c r="A40" s="105" t="s">
        <v>115</v>
      </c>
      <c r="B40" s="202"/>
      <c r="C40" s="203"/>
      <c r="D40" s="201"/>
      <c r="E40" s="207"/>
      <c r="F40" s="106">
        <f t="shared" si="1"/>
        <v>0</v>
      </c>
      <c r="G40" s="113">
        <f t="shared" si="2"/>
        <v>0</v>
      </c>
      <c r="H40" s="206"/>
      <c r="I40" s="205"/>
      <c r="J40" s="205"/>
      <c r="K40" s="205"/>
      <c r="L40" s="205"/>
      <c r="M40" s="177"/>
      <c r="N40" s="13">
        <f t="shared" si="3"/>
        <v>0</v>
      </c>
      <c r="O40" s="83"/>
      <c r="P40" s="83"/>
    </row>
    <row r="41" spans="1:16" ht="20.100000000000001" customHeight="1" x14ac:dyDescent="0.2">
      <c r="A41" s="105" t="s">
        <v>116</v>
      </c>
      <c r="B41" s="202"/>
      <c r="C41" s="203"/>
      <c r="D41" s="201"/>
      <c r="E41" s="207"/>
      <c r="F41" s="106">
        <f t="shared" si="1"/>
        <v>0</v>
      </c>
      <c r="G41" s="113">
        <f t="shared" si="2"/>
        <v>0</v>
      </c>
      <c r="H41" s="206"/>
      <c r="I41" s="205"/>
      <c r="J41" s="205"/>
      <c r="K41" s="205"/>
      <c r="L41" s="205"/>
      <c r="M41" s="177"/>
      <c r="N41" s="13">
        <f t="shared" si="3"/>
        <v>0</v>
      </c>
      <c r="O41" s="83"/>
      <c r="P41" s="83"/>
    </row>
    <row r="42" spans="1:16" ht="20.100000000000001" customHeight="1" x14ac:dyDescent="0.2">
      <c r="A42" s="105" t="s">
        <v>117</v>
      </c>
      <c r="B42" s="202"/>
      <c r="C42" s="203"/>
      <c r="D42" s="201"/>
      <c r="E42" s="207"/>
      <c r="F42" s="106">
        <f t="shared" si="1"/>
        <v>0</v>
      </c>
      <c r="G42" s="113">
        <f t="shared" si="2"/>
        <v>0</v>
      </c>
      <c r="H42" s="206"/>
      <c r="I42" s="205"/>
      <c r="J42" s="205"/>
      <c r="K42" s="205"/>
      <c r="L42" s="205"/>
      <c r="M42" s="177"/>
      <c r="N42" s="13">
        <f t="shared" si="3"/>
        <v>0</v>
      </c>
      <c r="O42" s="83"/>
      <c r="P42" s="83"/>
    </row>
    <row r="43" spans="1:16" ht="20.100000000000001" customHeight="1" x14ac:dyDescent="0.2">
      <c r="A43" s="105" t="s">
        <v>118</v>
      </c>
      <c r="B43" s="74"/>
      <c r="C43" s="107"/>
      <c r="D43" s="75"/>
      <c r="E43" s="76"/>
      <c r="F43" s="106">
        <f t="shared" si="1"/>
        <v>0</v>
      </c>
      <c r="G43" s="113">
        <f t="shared" si="2"/>
        <v>0</v>
      </c>
      <c r="H43" s="180"/>
      <c r="I43" s="78"/>
      <c r="J43" s="26"/>
      <c r="K43" s="26"/>
      <c r="L43" s="26"/>
      <c r="M43" s="177"/>
      <c r="N43" s="13">
        <f t="shared" si="3"/>
        <v>0</v>
      </c>
      <c r="O43" s="83"/>
      <c r="P43" s="83"/>
    </row>
    <row r="44" spans="1:16" ht="20.100000000000001" customHeight="1" thickBot="1" x14ac:dyDescent="0.25">
      <c r="A44" s="153" t="s">
        <v>119</v>
      </c>
      <c r="B44" s="154"/>
      <c r="C44" s="140"/>
      <c r="D44" s="141"/>
      <c r="E44" s="142"/>
      <c r="F44" s="115">
        <f t="shared" si="1"/>
        <v>0</v>
      </c>
      <c r="G44" s="143">
        <f t="shared" si="2"/>
        <v>0</v>
      </c>
      <c r="H44" s="181"/>
      <c r="I44" s="144"/>
      <c r="J44" s="145"/>
      <c r="K44" s="145"/>
      <c r="L44" s="145"/>
      <c r="M44" s="182"/>
      <c r="N44" s="146">
        <f t="shared" si="3"/>
        <v>0</v>
      </c>
      <c r="O44" s="147"/>
      <c r="P44" s="147"/>
    </row>
    <row r="45" spans="1:16" s="11" customFormat="1" ht="15" customHeight="1" thickBot="1" x14ac:dyDescent="0.25">
      <c r="A45" s="102">
        <v>2</v>
      </c>
      <c r="B45" s="103" t="s">
        <v>4</v>
      </c>
      <c r="C45" s="256" t="s">
        <v>3</v>
      </c>
      <c r="D45" s="256"/>
      <c r="E45" s="256"/>
      <c r="F45" s="166">
        <f>ROUND(F46+F47+F48+F49+F50+F51+F52+F53+F54+F55,2)</f>
        <v>0</v>
      </c>
      <c r="G45" s="167">
        <f>ROUND(G46+G47+G48+G49+G50+G51+G52+G53+G54+G55,2)</f>
        <v>0</v>
      </c>
      <c r="H45" s="148">
        <f>SUM(H46:H55)</f>
        <v>0</v>
      </c>
      <c r="I45" s="104">
        <f t="shared" ref="I45:M45" si="4">SUM(I46:I55)</f>
        <v>0</v>
      </c>
      <c r="J45" s="104">
        <f t="shared" si="4"/>
        <v>0</v>
      </c>
      <c r="K45" s="104">
        <f t="shared" si="4"/>
        <v>0</v>
      </c>
      <c r="L45" s="104">
        <f t="shared" si="4"/>
        <v>0</v>
      </c>
      <c r="M45" s="183">
        <f t="shared" si="4"/>
        <v>0</v>
      </c>
      <c r="N45" s="170">
        <f>SUM(H45:M45)</f>
        <v>0</v>
      </c>
      <c r="O45" s="138"/>
      <c r="P45" s="139"/>
    </row>
    <row r="46" spans="1:16" ht="15" customHeight="1" x14ac:dyDescent="0.2">
      <c r="A46" s="24" t="s">
        <v>63</v>
      </c>
      <c r="B46" s="31"/>
      <c r="C46" s="89"/>
      <c r="D46" s="88"/>
      <c r="E46" s="87"/>
      <c r="F46" s="106">
        <f>SUM(C46*E46)</f>
        <v>0</v>
      </c>
      <c r="G46" s="165">
        <f t="shared" si="2"/>
        <v>0</v>
      </c>
      <c r="H46" s="178"/>
      <c r="I46" s="26"/>
      <c r="J46" s="26"/>
      <c r="K46" s="26"/>
      <c r="L46" s="26"/>
      <c r="M46" s="177"/>
      <c r="N46" s="13">
        <f>ROUND(H46+I46+J46+K46+L46+M46,2)</f>
        <v>0</v>
      </c>
      <c r="O46" s="28"/>
      <c r="P46" s="28"/>
    </row>
    <row r="47" spans="1:16" ht="15" customHeight="1" x14ac:dyDescent="0.2">
      <c r="A47" s="24" t="s">
        <v>64</v>
      </c>
      <c r="B47" s="31"/>
      <c r="C47" s="89"/>
      <c r="D47" s="88"/>
      <c r="E47" s="87"/>
      <c r="F47" s="106">
        <f t="shared" ref="F47:F55" si="5">SUM(C47*E47)</f>
        <v>0</v>
      </c>
      <c r="G47" s="113">
        <f t="shared" si="2"/>
        <v>0</v>
      </c>
      <c r="H47" s="178"/>
      <c r="I47" s="108"/>
      <c r="J47" s="26"/>
      <c r="K47" s="26"/>
      <c r="L47" s="26"/>
      <c r="M47" s="177"/>
      <c r="N47" s="13">
        <f t="shared" ref="N47:N55" si="6">ROUND(H47+I47+J47+K47+L47+M47,2)</f>
        <v>0</v>
      </c>
      <c r="O47" s="28"/>
      <c r="P47" s="28"/>
    </row>
    <row r="48" spans="1:16" ht="15" customHeight="1" x14ac:dyDescent="0.2">
      <c r="A48" s="24" t="s">
        <v>65</v>
      </c>
      <c r="B48" s="31"/>
      <c r="C48" s="89"/>
      <c r="D48" s="88"/>
      <c r="E48" s="87"/>
      <c r="F48" s="106">
        <f t="shared" si="5"/>
        <v>0</v>
      </c>
      <c r="G48" s="113">
        <f t="shared" si="2"/>
        <v>0</v>
      </c>
      <c r="H48" s="178"/>
      <c r="I48" s="108"/>
      <c r="J48" s="26"/>
      <c r="K48" s="26"/>
      <c r="L48" s="26"/>
      <c r="M48" s="177"/>
      <c r="N48" s="13">
        <f t="shared" si="6"/>
        <v>0</v>
      </c>
      <c r="O48" s="28"/>
      <c r="P48" s="28"/>
    </row>
    <row r="49" spans="1:16" ht="15" customHeight="1" x14ac:dyDescent="0.2">
      <c r="A49" s="24" t="s">
        <v>66</v>
      </c>
      <c r="B49" s="31"/>
      <c r="C49" s="89"/>
      <c r="D49" s="88"/>
      <c r="E49" s="87"/>
      <c r="F49" s="106">
        <f t="shared" si="5"/>
        <v>0</v>
      </c>
      <c r="G49" s="113">
        <f t="shared" si="2"/>
        <v>0</v>
      </c>
      <c r="H49" s="178"/>
      <c r="I49" s="26"/>
      <c r="J49" s="26"/>
      <c r="K49" s="26"/>
      <c r="L49" s="26"/>
      <c r="M49" s="177"/>
      <c r="N49" s="13">
        <f t="shared" si="6"/>
        <v>0</v>
      </c>
      <c r="O49" s="28"/>
      <c r="P49" s="28"/>
    </row>
    <row r="50" spans="1:16" ht="15" customHeight="1" x14ac:dyDescent="0.2">
      <c r="A50" s="24" t="s">
        <v>67</v>
      </c>
      <c r="B50" s="31"/>
      <c r="C50" s="89"/>
      <c r="D50" s="88"/>
      <c r="E50" s="87"/>
      <c r="F50" s="106">
        <f t="shared" si="5"/>
        <v>0</v>
      </c>
      <c r="G50" s="113">
        <f t="shared" si="2"/>
        <v>0</v>
      </c>
      <c r="H50" s="178"/>
      <c r="I50" s="26"/>
      <c r="J50" s="26"/>
      <c r="K50" s="78"/>
      <c r="L50" s="26"/>
      <c r="M50" s="177"/>
      <c r="N50" s="13">
        <f t="shared" si="6"/>
        <v>0</v>
      </c>
      <c r="O50" s="28"/>
      <c r="P50" s="28"/>
    </row>
    <row r="51" spans="1:16" ht="15" customHeight="1" x14ac:dyDescent="0.2">
      <c r="A51" s="24" t="s">
        <v>68</v>
      </c>
      <c r="B51" s="31"/>
      <c r="C51" s="89"/>
      <c r="D51" s="88"/>
      <c r="E51" s="87"/>
      <c r="F51" s="106">
        <f t="shared" si="5"/>
        <v>0</v>
      </c>
      <c r="G51" s="113">
        <f t="shared" si="2"/>
        <v>0</v>
      </c>
      <c r="H51" s="178"/>
      <c r="I51" s="108"/>
      <c r="J51" s="108"/>
      <c r="K51" s="26"/>
      <c r="L51" s="26"/>
      <c r="M51" s="177"/>
      <c r="N51" s="13">
        <f t="shared" si="6"/>
        <v>0</v>
      </c>
      <c r="O51" s="28"/>
      <c r="P51" s="28"/>
    </row>
    <row r="52" spans="1:16" ht="15" customHeight="1" x14ac:dyDescent="0.2">
      <c r="A52" s="24" t="s">
        <v>69</v>
      </c>
      <c r="B52" s="31"/>
      <c r="C52" s="89"/>
      <c r="D52" s="88"/>
      <c r="E52" s="87"/>
      <c r="F52" s="106">
        <f t="shared" si="5"/>
        <v>0</v>
      </c>
      <c r="G52" s="113">
        <f t="shared" si="2"/>
        <v>0</v>
      </c>
      <c r="H52" s="178"/>
      <c r="I52" s="108"/>
      <c r="J52" s="108"/>
      <c r="K52" s="26"/>
      <c r="L52" s="108"/>
      <c r="M52" s="177"/>
      <c r="N52" s="13">
        <f t="shared" si="6"/>
        <v>0</v>
      </c>
      <c r="O52" s="28"/>
      <c r="P52" s="28"/>
    </row>
    <row r="53" spans="1:16" ht="15" customHeight="1" x14ac:dyDescent="0.2">
      <c r="A53" s="24" t="s">
        <v>70</v>
      </c>
      <c r="B53" s="31"/>
      <c r="C53" s="89"/>
      <c r="D53" s="88"/>
      <c r="E53" s="87"/>
      <c r="F53" s="106">
        <f t="shared" si="5"/>
        <v>0</v>
      </c>
      <c r="G53" s="113">
        <f t="shared" si="2"/>
        <v>0</v>
      </c>
      <c r="H53" s="178"/>
      <c r="I53" s="108"/>
      <c r="J53" s="108"/>
      <c r="K53" s="26"/>
      <c r="L53" s="108"/>
      <c r="M53" s="177"/>
      <c r="N53" s="13">
        <f t="shared" si="6"/>
        <v>0</v>
      </c>
      <c r="O53" s="28"/>
      <c r="P53" s="28"/>
    </row>
    <row r="54" spans="1:16" ht="15" customHeight="1" x14ac:dyDescent="0.2">
      <c r="A54" s="24" t="s">
        <v>71</v>
      </c>
      <c r="B54" s="31"/>
      <c r="C54" s="84"/>
      <c r="D54" s="75"/>
      <c r="E54" s="76"/>
      <c r="F54" s="106">
        <f t="shared" si="5"/>
        <v>0</v>
      </c>
      <c r="G54" s="113">
        <f t="shared" si="2"/>
        <v>0</v>
      </c>
      <c r="H54" s="180"/>
      <c r="I54" s="78"/>
      <c r="J54" s="26"/>
      <c r="K54" s="26"/>
      <c r="L54" s="26"/>
      <c r="M54" s="177"/>
      <c r="N54" s="13">
        <f t="shared" si="6"/>
        <v>0</v>
      </c>
      <c r="O54" s="28"/>
      <c r="P54" s="28"/>
    </row>
    <row r="55" spans="1:16" ht="15" customHeight="1" thickBot="1" x14ac:dyDescent="0.25">
      <c r="A55" s="25" t="s">
        <v>75</v>
      </c>
      <c r="B55" s="32"/>
      <c r="C55" s="150"/>
      <c r="D55" s="141"/>
      <c r="E55" s="142"/>
      <c r="F55" s="115">
        <f t="shared" si="5"/>
        <v>0</v>
      </c>
      <c r="G55" s="143">
        <f t="shared" si="2"/>
        <v>0</v>
      </c>
      <c r="H55" s="181"/>
      <c r="I55" s="144"/>
      <c r="J55" s="145"/>
      <c r="K55" s="145"/>
      <c r="L55" s="144"/>
      <c r="M55" s="182"/>
      <c r="N55" s="146">
        <f t="shared" si="6"/>
        <v>0</v>
      </c>
      <c r="O55" s="151"/>
      <c r="P55" s="151"/>
    </row>
    <row r="56" spans="1:16" ht="14.25" customHeight="1" thickBot="1" x14ac:dyDescent="0.25">
      <c r="A56" s="40" t="s">
        <v>17</v>
      </c>
      <c r="B56" s="155" t="s">
        <v>5</v>
      </c>
      <c r="C56" s="256" t="s">
        <v>3</v>
      </c>
      <c r="D56" s="256"/>
      <c r="E56" s="256"/>
      <c r="F56" s="168">
        <f>ROUND(F57+F58+F59+F60+F61,2)</f>
        <v>0</v>
      </c>
      <c r="G56" s="167">
        <f>ROUND(G57+G58+G59+G60+G61,2)</f>
        <v>0</v>
      </c>
      <c r="H56" s="148">
        <f>SUM(H57:H61)</f>
        <v>0</v>
      </c>
      <c r="I56" s="148">
        <f t="shared" ref="I56:M56" si="7">SUM(I57:I61)</f>
        <v>0</v>
      </c>
      <c r="J56" s="148">
        <f t="shared" si="7"/>
        <v>0</v>
      </c>
      <c r="K56" s="148">
        <f t="shared" si="7"/>
        <v>0</v>
      </c>
      <c r="L56" s="148">
        <f t="shared" si="7"/>
        <v>0</v>
      </c>
      <c r="M56" s="184">
        <f t="shared" si="7"/>
        <v>0</v>
      </c>
      <c r="N56" s="169">
        <f>ROUND(H56+I56+J56+K56+L56+M56,2)</f>
        <v>0</v>
      </c>
      <c r="O56" s="149"/>
      <c r="P56" s="149"/>
    </row>
    <row r="57" spans="1:16" ht="15" customHeight="1" x14ac:dyDescent="0.2">
      <c r="A57" s="22" t="s">
        <v>58</v>
      </c>
      <c r="B57" s="31"/>
      <c r="C57" s="84"/>
      <c r="D57" s="72"/>
      <c r="E57" s="73"/>
      <c r="F57" s="106">
        <f>SUM(C57*E57)</f>
        <v>0</v>
      </c>
      <c r="G57" s="165">
        <f t="shared" si="2"/>
        <v>0</v>
      </c>
      <c r="H57" s="180"/>
      <c r="I57" s="78"/>
      <c r="J57" s="26"/>
      <c r="K57" s="26"/>
      <c r="L57" s="26"/>
      <c r="M57" s="177"/>
      <c r="N57" s="13">
        <f>ROUND(H57+I57+J57+K57+L57+M57,2)</f>
        <v>0</v>
      </c>
      <c r="O57" s="28"/>
      <c r="P57" s="28"/>
    </row>
    <row r="58" spans="1:16" ht="15" customHeight="1" x14ac:dyDescent="0.2">
      <c r="A58" s="22" t="s">
        <v>59</v>
      </c>
      <c r="B58" s="31"/>
      <c r="C58" s="84"/>
      <c r="D58" s="75"/>
      <c r="E58" s="71"/>
      <c r="F58" s="106">
        <f>SUM(C58*E58)</f>
        <v>0</v>
      </c>
      <c r="G58" s="113">
        <f t="shared" si="2"/>
        <v>0</v>
      </c>
      <c r="H58" s="180"/>
      <c r="I58" s="78"/>
      <c r="J58" s="26"/>
      <c r="K58" s="26"/>
      <c r="L58" s="26"/>
      <c r="M58" s="177"/>
      <c r="N58" s="13">
        <f t="shared" ref="N58:N61" si="8">ROUND(H58+I58+J58+K58+L58+M58,2)</f>
        <v>0</v>
      </c>
      <c r="O58" s="27"/>
      <c r="P58" s="27"/>
    </row>
    <row r="59" spans="1:16" ht="15" customHeight="1" x14ac:dyDescent="0.2">
      <c r="A59" s="22" t="s">
        <v>60</v>
      </c>
      <c r="B59" s="31"/>
      <c r="C59" s="84"/>
      <c r="D59" s="75"/>
      <c r="E59" s="76"/>
      <c r="F59" s="106">
        <f>SUM(C59*E59)</f>
        <v>0</v>
      </c>
      <c r="G59" s="113">
        <f t="shared" si="2"/>
        <v>0</v>
      </c>
      <c r="H59" s="180"/>
      <c r="I59" s="78"/>
      <c r="J59" s="77"/>
      <c r="K59" s="26"/>
      <c r="L59" s="26"/>
      <c r="M59" s="177"/>
      <c r="N59" s="13">
        <f t="shared" si="8"/>
        <v>0</v>
      </c>
      <c r="O59" s="28"/>
      <c r="P59" s="28"/>
    </row>
    <row r="60" spans="1:16" ht="15" customHeight="1" x14ac:dyDescent="0.2">
      <c r="A60" s="22" t="s">
        <v>61</v>
      </c>
      <c r="B60" s="31"/>
      <c r="C60" s="84"/>
      <c r="D60" s="75"/>
      <c r="E60" s="76"/>
      <c r="F60" s="106">
        <f>SUM(C60*E60)</f>
        <v>0</v>
      </c>
      <c r="G60" s="113">
        <f t="shared" si="2"/>
        <v>0</v>
      </c>
      <c r="H60" s="180"/>
      <c r="I60" s="78"/>
      <c r="J60" s="26"/>
      <c r="K60" s="26"/>
      <c r="L60" s="26"/>
      <c r="M60" s="177"/>
      <c r="N60" s="13">
        <f t="shared" si="8"/>
        <v>0</v>
      </c>
      <c r="O60" s="28"/>
      <c r="P60" s="28"/>
    </row>
    <row r="61" spans="1:16" ht="15" customHeight="1" thickBot="1" x14ac:dyDescent="0.25">
      <c r="A61" s="95" t="s">
        <v>62</v>
      </c>
      <c r="B61" s="96"/>
      <c r="C61" s="97"/>
      <c r="D61" s="98"/>
      <c r="E61" s="99"/>
      <c r="F61" s="116">
        <f>SUM(C61*E61)</f>
        <v>0</v>
      </c>
      <c r="G61" s="136">
        <f t="shared" si="2"/>
        <v>0</v>
      </c>
      <c r="H61" s="185"/>
      <c r="I61" s="80"/>
      <c r="J61" s="92"/>
      <c r="K61" s="79"/>
      <c r="L61" s="92"/>
      <c r="M61" s="186"/>
      <c r="N61" s="93">
        <f t="shared" si="8"/>
        <v>0</v>
      </c>
      <c r="O61" s="29"/>
      <c r="P61" s="29"/>
    </row>
    <row r="62" spans="1:16" ht="24.95" customHeight="1" thickBot="1" x14ac:dyDescent="0.25">
      <c r="A62" s="100">
        <v>4</v>
      </c>
      <c r="B62" s="258" t="s">
        <v>30</v>
      </c>
      <c r="C62" s="258"/>
      <c r="D62" s="258"/>
      <c r="E62" s="258"/>
      <c r="F62" s="135">
        <f>ROUND(F14+F45+F56,2)</f>
        <v>0</v>
      </c>
      <c r="G62" s="160">
        <f>ROUND(G14+G45+G56,2)</f>
        <v>0</v>
      </c>
      <c r="H62" s="187">
        <f>ROUND(H14+H45+H56,2)</f>
        <v>0</v>
      </c>
      <c r="I62" s="101">
        <f t="shared" ref="I62:M62" si="9">ROUND(I14+I45+I56,2)</f>
        <v>0</v>
      </c>
      <c r="J62" s="101">
        <f t="shared" si="9"/>
        <v>0</v>
      </c>
      <c r="K62" s="101">
        <f t="shared" si="9"/>
        <v>0</v>
      </c>
      <c r="L62" s="101">
        <f t="shared" si="9"/>
        <v>0</v>
      </c>
      <c r="M62" s="188">
        <f t="shared" si="9"/>
        <v>0</v>
      </c>
      <c r="N62" s="171">
        <f>ROUND(N14+N45+N56,2)</f>
        <v>0</v>
      </c>
      <c r="O62" s="94"/>
      <c r="P62" s="70"/>
    </row>
    <row r="63" spans="1:16" ht="28.5" customHeight="1" thickBot="1" x14ac:dyDescent="0.25">
      <c r="A63" s="23"/>
      <c r="B63" s="262" t="s">
        <v>78</v>
      </c>
      <c r="C63" s="263"/>
      <c r="D63" s="263"/>
      <c r="E63" s="264"/>
      <c r="F63" s="128" t="s">
        <v>110</v>
      </c>
      <c r="G63" s="129"/>
      <c r="H63" s="90"/>
      <c r="I63" s="49"/>
      <c r="J63" s="49"/>
      <c r="K63" s="49"/>
      <c r="L63" s="49"/>
      <c r="M63" s="49"/>
      <c r="N63" s="50"/>
      <c r="O63" s="38"/>
      <c r="P63" s="38"/>
    </row>
    <row r="64" spans="1:16" ht="27.95" customHeight="1" x14ac:dyDescent="0.2">
      <c r="A64" s="17" t="s">
        <v>18</v>
      </c>
      <c r="B64" s="259" t="s">
        <v>23</v>
      </c>
      <c r="C64" s="265" t="s">
        <v>24</v>
      </c>
      <c r="D64" s="266"/>
      <c r="E64" s="266"/>
      <c r="F64" s="191">
        <f>SUM(G64*C10)</f>
        <v>0</v>
      </c>
      <c r="G64" s="195">
        <f>SUM(N64)</f>
        <v>0</v>
      </c>
      <c r="H64" s="42">
        <f>IF($F$63="ANO",ROUNDDOWN(H62*0.2,2),0)</f>
        <v>0</v>
      </c>
      <c r="I64" s="51">
        <f t="shared" ref="I64:M64" si="10">IF($F$63="ANO",ROUNDDOWN(I62*0.2,2),0)</f>
        <v>0</v>
      </c>
      <c r="J64" s="51">
        <f t="shared" si="10"/>
        <v>0</v>
      </c>
      <c r="K64" s="51">
        <f t="shared" si="10"/>
        <v>0</v>
      </c>
      <c r="L64" s="51">
        <f t="shared" si="10"/>
        <v>0</v>
      </c>
      <c r="M64" s="51">
        <f t="shared" si="10"/>
        <v>0</v>
      </c>
      <c r="N64" s="130">
        <f>ROUND(H64+I64+J64+K64+L64+M64,2)</f>
        <v>0</v>
      </c>
      <c r="O64" s="44"/>
      <c r="P64" s="39"/>
    </row>
    <row r="65" spans="1:16" ht="27.95" customHeight="1" x14ac:dyDescent="0.2">
      <c r="A65" s="18" t="s">
        <v>6</v>
      </c>
      <c r="B65" s="260"/>
      <c r="C65" s="267" t="s">
        <v>22</v>
      </c>
      <c r="D65" s="268"/>
      <c r="E65" s="268"/>
      <c r="F65" s="192">
        <f>SUM(G65*$C$10)</f>
        <v>0</v>
      </c>
      <c r="G65" s="196">
        <f>SUM(N65)</f>
        <v>0</v>
      </c>
      <c r="H65" s="43">
        <f>ROUNDDOWN(H64*0.15,2)</f>
        <v>0</v>
      </c>
      <c r="I65" s="52">
        <f t="shared" ref="I65:M65" si="11">ROUNDDOWN(I64*0.15,2)</f>
        <v>0</v>
      </c>
      <c r="J65" s="52">
        <f t="shared" si="11"/>
        <v>0</v>
      </c>
      <c r="K65" s="52">
        <f t="shared" si="11"/>
        <v>0</v>
      </c>
      <c r="L65" s="52">
        <f t="shared" si="11"/>
        <v>0</v>
      </c>
      <c r="M65" s="52">
        <f t="shared" si="11"/>
        <v>0</v>
      </c>
      <c r="N65" s="131">
        <f>ROUND(H65+I65+J65+K65+L65+M65,2)</f>
        <v>0</v>
      </c>
      <c r="O65" s="44"/>
      <c r="P65" s="39"/>
    </row>
    <row r="66" spans="1:16" ht="27.95" customHeight="1" x14ac:dyDescent="0.2">
      <c r="A66" s="19" t="s">
        <v>19</v>
      </c>
      <c r="B66" s="260"/>
      <c r="C66" s="267" t="s">
        <v>26</v>
      </c>
      <c r="D66" s="268"/>
      <c r="E66" s="268"/>
      <c r="F66" s="192">
        <f>SUM(G66*$C$10)</f>
        <v>0</v>
      </c>
      <c r="G66" s="196">
        <f>SUM(N66)</f>
        <v>0</v>
      </c>
      <c r="H66" s="43">
        <f>ROUNDDOWN(H64*0.06,2)</f>
        <v>0</v>
      </c>
      <c r="I66" s="52">
        <f t="shared" ref="I66:M66" si="12">ROUNDDOWN(I64*0.06,2)</f>
        <v>0</v>
      </c>
      <c r="J66" s="52">
        <f t="shared" si="12"/>
        <v>0</v>
      </c>
      <c r="K66" s="52">
        <f t="shared" si="12"/>
        <v>0</v>
      </c>
      <c r="L66" s="52">
        <f t="shared" si="12"/>
        <v>0</v>
      </c>
      <c r="M66" s="52">
        <f t="shared" si="12"/>
        <v>0</v>
      </c>
      <c r="N66" s="131">
        <f>ROUND(H66+I66+J66+K66+L66+M66,2)</f>
        <v>0</v>
      </c>
      <c r="O66" s="44"/>
      <c r="P66" s="39"/>
    </row>
    <row r="67" spans="1:16" ht="27.95" customHeight="1" thickBot="1" x14ac:dyDescent="0.25">
      <c r="A67" s="20" t="s">
        <v>20</v>
      </c>
      <c r="B67" s="261"/>
      <c r="C67" s="269" t="s">
        <v>31</v>
      </c>
      <c r="D67" s="270"/>
      <c r="E67" s="270"/>
      <c r="F67" s="193">
        <f>SUM(F64:F66)</f>
        <v>0</v>
      </c>
      <c r="G67" s="197">
        <f>ROUND(H67+I67+J67+K67+L67+M67,2)</f>
        <v>0</v>
      </c>
      <c r="H67" s="194">
        <f>ROUND(H64+H65+H66,2)</f>
        <v>0</v>
      </c>
      <c r="I67" s="190">
        <f t="shared" ref="I67:K67" si="13">ROUND(I64+I65+I66,2)</f>
        <v>0</v>
      </c>
      <c r="J67" s="190">
        <f t="shared" si="13"/>
        <v>0</v>
      </c>
      <c r="K67" s="190">
        <f t="shared" si="13"/>
        <v>0</v>
      </c>
      <c r="L67" s="190">
        <f>ROUND(L64+L65+L66,2)</f>
        <v>0</v>
      </c>
      <c r="M67" s="190">
        <f>ROUND(M64+M65+M66,2)</f>
        <v>0</v>
      </c>
      <c r="N67" s="189">
        <f>ROUND(N64+N65+N66,2)</f>
        <v>0</v>
      </c>
      <c r="O67" s="44"/>
      <c r="P67" s="39"/>
    </row>
    <row r="68" spans="1:16" ht="13.5" thickBot="1" x14ac:dyDescent="0.25">
      <c r="A68" s="14"/>
      <c r="F68" s="117"/>
      <c r="G68" s="114"/>
      <c r="H68" s="14"/>
      <c r="I68" s="53"/>
      <c r="J68" s="53"/>
      <c r="K68" s="53"/>
      <c r="L68" s="53"/>
      <c r="M68" s="53"/>
      <c r="N68" s="53"/>
    </row>
    <row r="69" spans="1:16" ht="24.95" customHeight="1" thickBot="1" x14ac:dyDescent="0.25">
      <c r="A69" s="21" t="s">
        <v>25</v>
      </c>
      <c r="B69" s="46" t="s">
        <v>79</v>
      </c>
      <c r="C69" s="36"/>
      <c r="D69" s="36"/>
      <c r="E69" s="36"/>
      <c r="F69" s="134">
        <f>SUM(F62+F67)</f>
        <v>0</v>
      </c>
      <c r="G69" s="47">
        <f>ROUNDDOWN(G62+G67,2)</f>
        <v>0</v>
      </c>
      <c r="H69" s="157">
        <f>ROUND(H62+H67,2)</f>
        <v>0</v>
      </c>
      <c r="I69" s="158">
        <f t="shared" ref="I69:M69" si="14">ROUND(I62+I67,2)</f>
        <v>0</v>
      </c>
      <c r="J69" s="158">
        <f t="shared" si="14"/>
        <v>0</v>
      </c>
      <c r="K69" s="158">
        <f t="shared" si="14"/>
        <v>0</v>
      </c>
      <c r="L69" s="158">
        <f t="shared" si="14"/>
        <v>0</v>
      </c>
      <c r="M69" s="158">
        <f t="shared" si="14"/>
        <v>0</v>
      </c>
      <c r="N69" s="48">
        <f>ROUND(H69+I69+J69+K69+L69+M69,2)</f>
        <v>0</v>
      </c>
      <c r="O69" s="159" t="s">
        <v>28</v>
      </c>
      <c r="P69" s="39"/>
    </row>
    <row r="70" spans="1:16" ht="24.95" customHeight="1" thickBot="1" x14ac:dyDescent="0.25">
      <c r="A70" s="21" t="s">
        <v>100</v>
      </c>
      <c r="B70" s="253" t="s">
        <v>101</v>
      </c>
      <c r="C70" s="254"/>
      <c r="D70" s="255"/>
      <c r="E70" s="198">
        <v>0.8</v>
      </c>
      <c r="F70" s="137">
        <f>SUM(F69*$E70)</f>
        <v>0</v>
      </c>
      <c r="G70" s="132">
        <f>ROUNDDOWN(G69*$E70,2)</f>
        <v>0</v>
      </c>
      <c r="H70" s="132">
        <f>SUM(H69*$E70)</f>
        <v>0</v>
      </c>
      <c r="I70" s="133">
        <f t="shared" ref="I70:M70" si="15">SUM(I69*$E70)</f>
        <v>0</v>
      </c>
      <c r="J70" s="133">
        <f t="shared" si="15"/>
        <v>0</v>
      </c>
      <c r="K70" s="133">
        <f t="shared" si="15"/>
        <v>0</v>
      </c>
      <c r="L70" s="133">
        <f t="shared" si="15"/>
        <v>0</v>
      </c>
      <c r="M70" s="133">
        <f t="shared" si="15"/>
        <v>0</v>
      </c>
      <c r="N70" s="133">
        <f>ROUND(H70+I70+J70+K70+L70+M70,2)</f>
        <v>0</v>
      </c>
      <c r="O70" s="156" t="s">
        <v>102</v>
      </c>
    </row>
    <row r="71" spans="1:16" ht="47.25" customHeight="1" x14ac:dyDescent="0.2">
      <c r="B71" s="120" t="s">
        <v>111</v>
      </c>
      <c r="C71" s="209"/>
      <c r="D71" s="209"/>
      <c r="E71" s="209"/>
      <c r="F71" s="209"/>
      <c r="G71" s="210" t="s">
        <v>112</v>
      </c>
      <c r="H71" s="210"/>
    </row>
    <row r="72" spans="1:16" ht="51.75" customHeight="1" x14ac:dyDescent="0.2">
      <c r="B72" s="121" t="s">
        <v>113</v>
      </c>
      <c r="C72" s="211"/>
      <c r="D72" s="211"/>
      <c r="E72" s="211"/>
      <c r="H72" s="119" t="s">
        <v>114</v>
      </c>
    </row>
    <row r="73" spans="1:16" x14ac:dyDescent="0.2">
      <c r="O73" s="86"/>
    </row>
    <row r="74" spans="1:16" x14ac:dyDescent="0.2">
      <c r="I74" s="86"/>
    </row>
    <row r="77" spans="1:16" x14ac:dyDescent="0.2">
      <c r="H77" s="86"/>
      <c r="I77" s="86"/>
      <c r="J77" s="86"/>
      <c r="K77" s="86"/>
      <c r="L77" s="86"/>
      <c r="M77" s="86"/>
    </row>
  </sheetData>
  <sheetProtection algorithmName="SHA-512" hashValue="hwTxK/jPznFSz4G8cS8Ax9p3nR7yz7Mr//nkTEIEzWAweF3HRMi7nZvPqVlNTfkSvmZyI23ANiHthX36uO1YHg==" saltValue="yYRXa1FMKVDCRbjlFn/AWw==" spinCount="100000" sheet="1" objects="1" scenarios="1" formatCells="0" formatColumns="0" formatRows="0" selectLockedCells="1"/>
  <mergeCells count="37">
    <mergeCell ref="B70:D70"/>
    <mergeCell ref="C45:E45"/>
    <mergeCell ref="C56:E56"/>
    <mergeCell ref="C14:E14"/>
    <mergeCell ref="B62:E62"/>
    <mergeCell ref="B64:B67"/>
    <mergeCell ref="B63:E63"/>
    <mergeCell ref="C64:E64"/>
    <mergeCell ref="C65:E65"/>
    <mergeCell ref="C66:E66"/>
    <mergeCell ref="C67:E67"/>
    <mergeCell ref="D12:D13"/>
    <mergeCell ref="E12:E13"/>
    <mergeCell ref="A12:A13"/>
    <mergeCell ref="D9:G9"/>
    <mergeCell ref="E10:G10"/>
    <mergeCell ref="F12:F13"/>
    <mergeCell ref="A9:B9"/>
    <mergeCell ref="A10:B10"/>
    <mergeCell ref="B12:B13"/>
    <mergeCell ref="C12:C13"/>
    <mergeCell ref="C71:F71"/>
    <mergeCell ref="G71:H71"/>
    <mergeCell ref="C72:E72"/>
    <mergeCell ref="E1:O3"/>
    <mergeCell ref="B1:D3"/>
    <mergeCell ref="C6:E6"/>
    <mergeCell ref="C7:J7"/>
    <mergeCell ref="C8:J8"/>
    <mergeCell ref="A8:B8"/>
    <mergeCell ref="A4:O4"/>
    <mergeCell ref="A5:O5"/>
    <mergeCell ref="A6:B6"/>
    <mergeCell ref="A7:B7"/>
    <mergeCell ref="N12:N13"/>
    <mergeCell ref="H10:M10"/>
    <mergeCell ref="G12:G13"/>
  </mergeCells>
  <phoneticPr fontId="2" type="noConversion"/>
  <dataValidations count="2">
    <dataValidation type="list" allowBlank="1" showInputMessage="1" showErrorMessage="1" sqref="C9 F63" xr:uid="{00000000-0002-0000-0000-000000000000}">
      <formula1>$Q$20:$Q$21</formula1>
    </dataValidation>
    <dataValidation allowBlank="1" showInputMessage="1" showErrorMessage="1" prompt="Doplňte aktuální kurz pro tento měsíc" sqref="C10" xr:uid="{00000000-0002-0000-0000-000001000000}"/>
  </dataValidations>
  <hyperlinks>
    <hyperlink ref="D10" r:id="rId1" xr:uid="{00000000-0004-0000-0000-000000000000}"/>
  </hyperlinks>
  <pageMargins left="0.23622047244094491" right="0.23622047244094491" top="0.39370078740157483" bottom="0.59055118110236227" header="0" footer="0.31496062992125984"/>
  <pageSetup paperSize="8" scale="24" fitToHeight="0" orientation="landscape" r:id="rId2"/>
  <headerFooter>
    <oddFooter>&amp;LVerze 3 (23.1.2025)&amp;C&amp;A&amp;Rstrana &amp;P</oddFooter>
  </headerFooter>
  <ignoredErrors>
    <ignoredError sqref="A27:A35" twoDigitTextYear="1"/>
    <ignoredError sqref="G45 N45 G56" formula="1"/>
  </ignoredErrors>
  <drawing r:id="rId3"/>
  <legacy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4"/>
  <sheetViews>
    <sheetView topLeftCell="A6" zoomScaleNormal="100" workbookViewId="0">
      <selection activeCell="D25" sqref="D25"/>
    </sheetView>
  </sheetViews>
  <sheetFormatPr defaultColWidth="8.85546875" defaultRowHeight="15" x14ac:dyDescent="0.25"/>
  <cols>
    <col min="1" max="1" width="16.7109375" style="54" customWidth="1"/>
    <col min="2" max="2" width="17.140625" style="54" customWidth="1"/>
    <col min="3" max="3" width="20.85546875" style="54" customWidth="1"/>
    <col min="4" max="4" width="16.140625" style="54" customWidth="1"/>
    <col min="5" max="5" width="47.140625" style="54" customWidth="1"/>
    <col min="6" max="6" width="34.140625" style="54" customWidth="1"/>
    <col min="7" max="7" width="52" style="54" customWidth="1"/>
    <col min="8" max="8" width="11.85546875" hidden="1" customWidth="1"/>
    <col min="9" max="9" width="79.85546875" hidden="1" customWidth="1"/>
    <col min="10" max="10" width="3.28515625" customWidth="1"/>
    <col min="11" max="11" width="4.28515625" style="54" customWidth="1"/>
    <col min="12" max="16" width="8.85546875" style="54" customWidth="1"/>
    <col min="17" max="17" width="8.7109375" style="54" customWidth="1"/>
    <col min="18" max="24" width="8.85546875" style="54"/>
    <col min="27" max="16384" width="8.85546875" style="54"/>
  </cols>
  <sheetData>
    <row r="1" spans="1:15" ht="15" customHeight="1" x14ac:dyDescent="0.25">
      <c r="A1"/>
      <c r="B1"/>
      <c r="C1"/>
      <c r="D1" s="271" t="s">
        <v>92</v>
      </c>
      <c r="E1" s="272"/>
      <c r="F1" s="272"/>
      <c r="G1" s="273"/>
    </row>
    <row r="2" spans="1:15" ht="15" customHeight="1" x14ac:dyDescent="0.25">
      <c r="A2"/>
      <c r="B2"/>
      <c r="C2"/>
      <c r="D2" s="274"/>
      <c r="E2" s="275"/>
      <c r="F2" s="275"/>
      <c r="G2" s="276"/>
    </row>
    <row r="3" spans="1:15" ht="15" customHeight="1" x14ac:dyDescent="0.25">
      <c r="A3"/>
      <c r="B3"/>
      <c r="C3"/>
      <c r="D3" s="274"/>
      <c r="E3" s="275"/>
      <c r="F3" s="275"/>
      <c r="G3" s="276"/>
    </row>
    <row r="4" spans="1:15" ht="15" customHeight="1" x14ac:dyDescent="0.25">
      <c r="A4"/>
      <c r="B4"/>
      <c r="C4"/>
      <c r="D4" s="274"/>
      <c r="E4" s="275"/>
      <c r="F4" s="275"/>
      <c r="G4" s="276"/>
    </row>
    <row r="5" spans="1:15" ht="24.75" customHeight="1" thickBot="1" x14ac:dyDescent="0.3">
      <c r="A5"/>
      <c r="B5"/>
      <c r="C5"/>
      <c r="D5" s="277"/>
      <c r="E5" s="278"/>
      <c r="F5" s="278"/>
      <c r="G5" s="279"/>
    </row>
    <row r="6" spans="1:15" ht="24.75" customHeight="1" x14ac:dyDescent="0.25">
      <c r="A6" s="293" t="s">
        <v>90</v>
      </c>
      <c r="B6" s="294"/>
      <c r="C6" s="287"/>
      <c r="D6" s="288"/>
      <c r="E6" s="288"/>
      <c r="F6" s="288"/>
      <c r="G6" s="289"/>
    </row>
    <row r="7" spans="1:15" ht="24" customHeight="1" thickBot="1" x14ac:dyDescent="0.3">
      <c r="A7" s="295" t="s">
        <v>91</v>
      </c>
      <c r="B7" s="296"/>
      <c r="C7" s="290"/>
      <c r="D7" s="291"/>
      <c r="E7" s="291"/>
      <c r="F7" s="291"/>
      <c r="G7" s="292"/>
    </row>
    <row r="8" spans="1:15" ht="28.5" customHeight="1" thickBot="1" x14ac:dyDescent="0.3">
      <c r="A8" s="282"/>
      <c r="B8" s="282"/>
      <c r="C8" s="282"/>
      <c r="D8" s="282"/>
      <c r="E8" s="282"/>
      <c r="F8" s="282"/>
      <c r="G8" s="282"/>
    </row>
    <row r="9" spans="1:15" ht="32.25" customHeight="1" x14ac:dyDescent="0.25">
      <c r="A9" s="297" t="s">
        <v>93</v>
      </c>
      <c r="B9" s="280" t="s">
        <v>94</v>
      </c>
      <c r="C9" s="285" t="s">
        <v>109</v>
      </c>
      <c r="D9" s="286"/>
      <c r="E9" s="280" t="s">
        <v>95</v>
      </c>
      <c r="F9" s="280" t="s">
        <v>96</v>
      </c>
      <c r="G9" s="283" t="s">
        <v>97</v>
      </c>
    </row>
    <row r="10" spans="1:15" ht="16.5" thickBot="1" x14ac:dyDescent="0.3">
      <c r="A10" s="298"/>
      <c r="B10" s="281"/>
      <c r="C10" s="66" t="s">
        <v>98</v>
      </c>
      <c r="D10" s="67" t="s">
        <v>99</v>
      </c>
      <c r="E10" s="281"/>
      <c r="F10" s="281"/>
      <c r="G10" s="284"/>
    </row>
    <row r="11" spans="1:15" ht="15.75" x14ac:dyDescent="0.25">
      <c r="A11" s="63"/>
      <c r="B11" s="62"/>
      <c r="C11" s="65"/>
      <c r="D11" s="68"/>
      <c r="E11" s="61"/>
      <c r="F11" s="56"/>
      <c r="G11" s="60"/>
    </row>
    <row r="12" spans="1:15" ht="15.75" x14ac:dyDescent="0.25">
      <c r="A12" s="63"/>
      <c r="B12" s="62"/>
      <c r="C12" s="65"/>
      <c r="D12" s="68"/>
      <c r="E12" s="55"/>
      <c r="F12" s="56"/>
      <c r="G12" s="60"/>
    </row>
    <row r="13" spans="1:15" ht="15.75" x14ac:dyDescent="0.25">
      <c r="A13" s="63"/>
      <c r="B13" s="62"/>
      <c r="C13" s="65"/>
      <c r="D13" s="68"/>
      <c r="E13" s="55"/>
      <c r="F13" s="56"/>
      <c r="G13" s="60"/>
      <c r="I13" s="57" t="s">
        <v>87</v>
      </c>
    </row>
    <row r="14" spans="1:15" ht="15.75" x14ac:dyDescent="0.25">
      <c r="A14" s="63"/>
      <c r="B14" s="62"/>
      <c r="C14" s="65"/>
      <c r="D14" s="68"/>
      <c r="E14" s="55"/>
      <c r="F14" s="56"/>
      <c r="G14" s="60"/>
      <c r="I14" s="57" t="s">
        <v>86</v>
      </c>
    </row>
    <row r="15" spans="1:15" ht="15.75" x14ac:dyDescent="0.25">
      <c r="A15" s="63"/>
      <c r="B15" s="62"/>
      <c r="C15" s="65"/>
      <c r="D15" s="68"/>
      <c r="E15" s="55"/>
      <c r="F15" s="56"/>
      <c r="G15" s="60"/>
      <c r="I15" t="s">
        <v>89</v>
      </c>
    </row>
    <row r="16" spans="1:15" ht="15.75" x14ac:dyDescent="0.25">
      <c r="A16" s="63"/>
      <c r="B16" s="62"/>
      <c r="C16" s="65"/>
      <c r="D16" s="68"/>
      <c r="E16" s="55"/>
      <c r="F16" s="56"/>
      <c r="G16" s="60"/>
      <c r="J16" s="59"/>
      <c r="K16" s="199"/>
      <c r="L16" s="199"/>
      <c r="M16" s="199"/>
      <c r="N16" s="199"/>
      <c r="O16" s="199"/>
    </row>
    <row r="17" spans="1:15" ht="15.75" x14ac:dyDescent="0.25">
      <c r="A17" s="63"/>
      <c r="B17" s="62"/>
      <c r="C17" s="65"/>
      <c r="D17" s="68"/>
      <c r="E17" s="55"/>
      <c r="F17" s="56"/>
      <c r="G17" s="60"/>
      <c r="J17" s="59"/>
      <c r="K17" s="199"/>
      <c r="L17" s="199"/>
      <c r="M17" s="199"/>
      <c r="N17" s="199"/>
      <c r="O17" s="199"/>
    </row>
    <row r="18" spans="1:15" ht="15.75" x14ac:dyDescent="0.25">
      <c r="A18" s="63"/>
      <c r="B18" s="62"/>
      <c r="C18" s="65"/>
      <c r="D18" s="68"/>
      <c r="E18" s="55"/>
      <c r="F18" s="56"/>
      <c r="G18" s="60"/>
      <c r="I18" s="118" t="s">
        <v>104</v>
      </c>
      <c r="J18" s="59"/>
      <c r="K18" s="199"/>
      <c r="L18" s="199"/>
      <c r="M18" s="199"/>
      <c r="N18" s="199"/>
      <c r="O18" s="199"/>
    </row>
    <row r="19" spans="1:15" ht="15.75" x14ac:dyDescent="0.25">
      <c r="A19" s="63"/>
      <c r="B19" s="62"/>
      <c r="C19" s="65"/>
      <c r="D19" s="68"/>
      <c r="E19" s="55"/>
      <c r="F19" s="56"/>
      <c r="G19" s="60"/>
      <c r="I19" s="118" t="s">
        <v>105</v>
      </c>
      <c r="J19" s="59"/>
      <c r="K19" s="199"/>
      <c r="L19" s="199"/>
      <c r="M19" s="199"/>
      <c r="N19" s="199"/>
      <c r="O19" s="199"/>
    </row>
    <row r="20" spans="1:15" ht="15.75" x14ac:dyDescent="0.25">
      <c r="A20" s="63"/>
      <c r="B20" s="62"/>
      <c r="C20" s="65"/>
      <c r="D20" s="68"/>
      <c r="E20" s="55"/>
      <c r="F20" s="56"/>
      <c r="G20" s="60"/>
      <c r="I20" s="118" t="s">
        <v>106</v>
      </c>
      <c r="J20" s="59"/>
      <c r="K20" s="199"/>
      <c r="L20" s="199"/>
      <c r="M20" s="199"/>
      <c r="N20" s="199"/>
      <c r="O20" s="199"/>
    </row>
    <row r="21" spans="1:15" ht="18.95" customHeight="1" x14ac:dyDescent="0.25">
      <c r="A21" s="63"/>
      <c r="B21" s="62"/>
      <c r="C21" s="65"/>
      <c r="D21" s="68"/>
      <c r="E21" s="55"/>
      <c r="F21" s="56"/>
      <c r="G21" s="60"/>
      <c r="I21" s="118" t="s">
        <v>107</v>
      </c>
    </row>
    <row r="22" spans="1:15" ht="15.75" x14ac:dyDescent="0.25">
      <c r="A22" s="63"/>
      <c r="B22" s="62"/>
      <c r="C22" s="65"/>
      <c r="D22" s="68"/>
      <c r="E22" s="55"/>
      <c r="F22" s="56"/>
      <c r="G22" s="60"/>
      <c r="I22" s="118" t="s">
        <v>108</v>
      </c>
    </row>
    <row r="23" spans="1:15" ht="15.75" x14ac:dyDescent="0.25">
      <c r="A23" s="63"/>
      <c r="B23" s="62"/>
      <c r="C23" s="65"/>
      <c r="D23" s="68"/>
      <c r="E23" s="55"/>
      <c r="F23" s="56"/>
      <c r="G23" s="60"/>
    </row>
    <row r="24" spans="1:15" ht="15.75" x14ac:dyDescent="0.25">
      <c r="A24" s="63"/>
      <c r="B24" s="62"/>
      <c r="C24" s="65"/>
      <c r="D24" s="68"/>
      <c r="E24" s="55"/>
      <c r="F24" s="56"/>
      <c r="G24" s="60"/>
    </row>
    <row r="25" spans="1:15" ht="15.75" x14ac:dyDescent="0.25">
      <c r="A25" s="63"/>
      <c r="B25" s="62"/>
      <c r="C25" s="65"/>
      <c r="D25" s="68"/>
      <c r="E25" s="55"/>
      <c r="F25" s="56"/>
      <c r="G25" s="60"/>
    </row>
    <row r="26" spans="1:15" ht="15.75" x14ac:dyDescent="0.25">
      <c r="A26" s="63"/>
      <c r="B26" s="62"/>
      <c r="C26" s="65"/>
      <c r="D26" s="68"/>
      <c r="E26" s="55"/>
      <c r="F26" s="56"/>
      <c r="G26" s="60"/>
      <c r="I26" s="57">
        <v>1</v>
      </c>
    </row>
    <row r="27" spans="1:15" ht="15.75" x14ac:dyDescent="0.25">
      <c r="A27" s="63"/>
      <c r="B27" s="62"/>
      <c r="C27" s="65"/>
      <c r="D27" s="68"/>
      <c r="E27" s="55"/>
      <c r="F27" s="56"/>
      <c r="G27" s="60"/>
      <c r="I27" s="57">
        <v>2</v>
      </c>
    </row>
    <row r="28" spans="1:15" ht="17.100000000000001" customHeight="1" x14ac:dyDescent="0.25">
      <c r="A28" s="63"/>
      <c r="B28" s="62"/>
      <c r="C28" s="65"/>
      <c r="D28" s="68"/>
      <c r="E28" s="55"/>
      <c r="F28" s="56"/>
      <c r="G28" s="60"/>
      <c r="I28" s="57">
        <v>3</v>
      </c>
    </row>
    <row r="29" spans="1:15" ht="15.75" x14ac:dyDescent="0.25">
      <c r="A29" s="63"/>
      <c r="B29" s="62"/>
      <c r="C29" s="65"/>
      <c r="D29" s="68"/>
      <c r="E29" s="55"/>
      <c r="F29" s="56"/>
      <c r="G29" s="60"/>
      <c r="I29" s="57"/>
    </row>
    <row r="30" spans="1:15" ht="15.75" x14ac:dyDescent="0.25">
      <c r="A30" s="63"/>
      <c r="B30" s="62"/>
      <c r="C30" s="65"/>
      <c r="D30" s="68"/>
      <c r="E30" s="55"/>
      <c r="F30" s="56"/>
      <c r="G30" s="60"/>
    </row>
    <row r="31" spans="1:15" ht="15.75" x14ac:dyDescent="0.25">
      <c r="A31" s="63"/>
      <c r="B31" s="62"/>
      <c r="C31" s="65"/>
      <c r="D31" s="68"/>
      <c r="E31" s="55"/>
      <c r="F31" s="56"/>
      <c r="G31" s="60"/>
    </row>
    <row r="32" spans="1:15" ht="15.75" x14ac:dyDescent="0.25">
      <c r="A32" s="63"/>
      <c r="B32" s="62"/>
      <c r="C32" s="65"/>
      <c r="D32" s="68"/>
      <c r="E32" s="55"/>
      <c r="F32" s="56"/>
      <c r="G32" s="60"/>
    </row>
    <row r="33" spans="1:9" ht="15.75" x14ac:dyDescent="0.25">
      <c r="A33" s="63"/>
      <c r="B33" s="62"/>
      <c r="C33" s="65"/>
      <c r="D33" s="68"/>
      <c r="E33" s="55"/>
      <c r="F33" s="56"/>
      <c r="G33" s="60"/>
      <c r="I33" s="58"/>
    </row>
    <row r="34" spans="1:9" ht="15.75" x14ac:dyDescent="0.25">
      <c r="A34" s="63"/>
      <c r="B34" s="62"/>
      <c r="C34" s="65"/>
      <c r="D34" s="68"/>
      <c r="E34" s="55"/>
      <c r="F34" s="56"/>
      <c r="G34" s="60"/>
    </row>
    <row r="35" spans="1:9" ht="15.75" x14ac:dyDescent="0.25">
      <c r="A35" s="63"/>
      <c r="B35" s="62"/>
      <c r="C35" s="65"/>
      <c r="D35" s="68"/>
      <c r="E35" s="55"/>
      <c r="F35" s="56"/>
      <c r="G35" s="60"/>
    </row>
    <row r="36" spans="1:9" ht="15.75" x14ac:dyDescent="0.25">
      <c r="A36" s="63"/>
      <c r="B36" s="62"/>
      <c r="C36" s="65"/>
      <c r="D36" s="68"/>
      <c r="E36" s="55"/>
      <c r="F36" s="56"/>
      <c r="G36" s="60"/>
    </row>
    <row r="37" spans="1:9" ht="15.75" x14ac:dyDescent="0.25">
      <c r="A37" s="63"/>
      <c r="B37" s="62"/>
      <c r="C37" s="65"/>
      <c r="D37" s="68"/>
      <c r="E37" s="55"/>
      <c r="F37" s="56"/>
      <c r="G37" s="60"/>
    </row>
    <row r="38" spans="1:9" ht="15.75" x14ac:dyDescent="0.25">
      <c r="A38" s="64"/>
      <c r="B38" s="62"/>
      <c r="C38" s="65"/>
      <c r="D38" s="69"/>
      <c r="E38" s="55"/>
      <c r="F38" s="56"/>
      <c r="G38" s="60"/>
    </row>
    <row r="39" spans="1:9" ht="15.75" x14ac:dyDescent="0.25">
      <c r="A39" s="64"/>
      <c r="B39" s="62"/>
      <c r="C39" s="65"/>
      <c r="D39" s="69"/>
      <c r="E39" s="55"/>
      <c r="F39" s="56"/>
      <c r="G39" s="60"/>
    </row>
    <row r="40" spans="1:9" ht="15.75" x14ac:dyDescent="0.25">
      <c r="A40" s="64"/>
      <c r="B40" s="62"/>
      <c r="C40" s="65"/>
      <c r="D40" s="69"/>
      <c r="E40" s="55"/>
      <c r="F40" s="56"/>
      <c r="G40" s="60"/>
    </row>
    <row r="41" spans="1:9" ht="15.75" x14ac:dyDescent="0.25">
      <c r="A41" s="64"/>
      <c r="B41" s="62"/>
      <c r="C41" s="65"/>
      <c r="D41" s="69"/>
      <c r="E41" s="55"/>
      <c r="F41" s="56"/>
      <c r="G41" s="60"/>
    </row>
    <row r="42" spans="1:9" ht="15.75" x14ac:dyDescent="0.25">
      <c r="A42" s="64"/>
      <c r="B42" s="62"/>
      <c r="C42" s="65"/>
      <c r="D42" s="69"/>
      <c r="E42" s="55"/>
      <c r="F42" s="56"/>
      <c r="G42" s="60"/>
    </row>
    <row r="43" spans="1:9" ht="15.75" x14ac:dyDescent="0.25">
      <c r="A43" s="64"/>
      <c r="B43" s="62"/>
      <c r="C43" s="65"/>
      <c r="D43" s="69"/>
      <c r="E43" s="55"/>
      <c r="F43" s="56"/>
      <c r="G43" s="60"/>
    </row>
    <row r="44" spans="1:9" ht="15.75" x14ac:dyDescent="0.25">
      <c r="A44" s="64"/>
      <c r="B44" s="62"/>
      <c r="C44" s="65"/>
      <c r="D44" s="69"/>
      <c r="E44" s="55"/>
      <c r="F44" s="56"/>
      <c r="G44" s="60"/>
    </row>
    <row r="45" spans="1:9" ht="15.75" x14ac:dyDescent="0.25">
      <c r="A45" s="64"/>
      <c r="B45" s="62"/>
      <c r="C45" s="65"/>
      <c r="D45" s="69"/>
      <c r="E45" s="55"/>
      <c r="F45" s="56"/>
      <c r="G45" s="60"/>
    </row>
    <row r="46" spans="1:9" ht="15.75" x14ac:dyDescent="0.25">
      <c r="A46" s="64"/>
      <c r="B46" s="62"/>
      <c r="C46" s="65"/>
      <c r="D46" s="69"/>
      <c r="E46" s="55"/>
      <c r="F46" s="56"/>
      <c r="G46" s="60"/>
    </row>
    <row r="47" spans="1:9" ht="15.75" x14ac:dyDescent="0.25">
      <c r="A47" s="64"/>
      <c r="B47" s="62"/>
      <c r="C47" s="65"/>
      <c r="D47" s="69"/>
      <c r="E47" s="55"/>
      <c r="F47" s="56"/>
      <c r="G47" s="60"/>
    </row>
    <row r="48" spans="1:9" ht="15.75" x14ac:dyDescent="0.25">
      <c r="A48" s="64"/>
      <c r="B48" s="62"/>
      <c r="C48" s="65"/>
      <c r="D48" s="69"/>
      <c r="E48" s="55"/>
      <c r="F48" s="56"/>
      <c r="G48" s="60"/>
    </row>
    <row r="49" spans="1:7" ht="15.75" x14ac:dyDescent="0.25">
      <c r="A49" s="64"/>
      <c r="B49" s="62"/>
      <c r="C49" s="65"/>
      <c r="D49" s="69"/>
      <c r="E49" s="55"/>
      <c r="F49" s="56"/>
      <c r="G49" s="60"/>
    </row>
    <row r="50" spans="1:7" ht="15.75" x14ac:dyDescent="0.25">
      <c r="A50" s="64"/>
      <c r="B50" s="62"/>
      <c r="C50" s="65"/>
      <c r="D50" s="69"/>
      <c r="E50" s="55"/>
      <c r="F50" s="56"/>
      <c r="G50" s="60"/>
    </row>
    <row r="51" spans="1:7" ht="15.75" x14ac:dyDescent="0.25">
      <c r="A51" s="64"/>
      <c r="B51" s="62"/>
      <c r="C51" s="65"/>
      <c r="D51" s="69"/>
      <c r="E51" s="55"/>
      <c r="F51" s="56"/>
      <c r="G51" s="60"/>
    </row>
    <row r="52" spans="1:7" ht="15.75" x14ac:dyDescent="0.25">
      <c r="A52" s="64"/>
      <c r="B52" s="62"/>
      <c r="C52" s="65"/>
      <c r="D52" s="69"/>
      <c r="E52" s="55"/>
      <c r="F52" s="56"/>
      <c r="G52" s="60"/>
    </row>
    <row r="53" spans="1:7" ht="15.75" x14ac:dyDescent="0.25">
      <c r="A53" s="64"/>
      <c r="B53" s="62"/>
      <c r="C53" s="65"/>
      <c r="D53" s="69"/>
      <c r="E53" s="55"/>
      <c r="F53" s="56"/>
      <c r="G53" s="60"/>
    </row>
    <row r="54" spans="1:7" ht="15.75" x14ac:dyDescent="0.25">
      <c r="A54" s="64"/>
      <c r="B54" s="62"/>
      <c r="C54" s="65"/>
      <c r="D54" s="69"/>
      <c r="E54" s="55"/>
      <c r="F54" s="56"/>
      <c r="G54" s="60"/>
    </row>
    <row r="55" spans="1:7" ht="15.75" x14ac:dyDescent="0.25">
      <c r="A55" s="64"/>
      <c r="B55" s="62"/>
      <c r="C55" s="65"/>
      <c r="D55" s="69"/>
      <c r="E55" s="55"/>
      <c r="F55" s="56"/>
      <c r="G55" s="60"/>
    </row>
    <row r="56" spans="1:7" ht="15.75" x14ac:dyDescent="0.25">
      <c r="A56" s="64"/>
      <c r="B56" s="62"/>
      <c r="C56" s="65"/>
      <c r="D56" s="69"/>
      <c r="E56" s="55"/>
      <c r="F56" s="56"/>
      <c r="G56" s="60"/>
    </row>
    <row r="57" spans="1:7" ht="15.75" x14ac:dyDescent="0.25">
      <c r="A57" s="64"/>
      <c r="B57" s="62"/>
      <c r="C57" s="65"/>
      <c r="D57" s="69"/>
      <c r="E57" s="55"/>
      <c r="F57" s="56"/>
      <c r="G57" s="60"/>
    </row>
    <row r="58" spans="1:7" ht="15.75" x14ac:dyDescent="0.25">
      <c r="A58" s="64"/>
      <c r="B58" s="62"/>
      <c r="C58" s="65"/>
      <c r="D58" s="69"/>
      <c r="E58" s="55"/>
      <c r="F58" s="56"/>
      <c r="G58" s="60"/>
    </row>
    <row r="59" spans="1:7" ht="15.75" x14ac:dyDescent="0.25">
      <c r="A59" s="64"/>
      <c r="B59" s="62"/>
      <c r="C59" s="65"/>
      <c r="D59" s="69"/>
      <c r="E59" s="55"/>
      <c r="F59" s="56"/>
      <c r="G59" s="60"/>
    </row>
    <row r="60" spans="1:7" ht="15.75" x14ac:dyDescent="0.25">
      <c r="A60" s="64"/>
      <c r="B60" s="62"/>
      <c r="C60" s="65"/>
      <c r="D60" s="69"/>
      <c r="E60" s="55"/>
      <c r="F60" s="56"/>
      <c r="G60" s="60"/>
    </row>
    <row r="61" spans="1:7" ht="15.75" x14ac:dyDescent="0.25">
      <c r="A61" s="64"/>
      <c r="B61" s="62"/>
      <c r="C61" s="65"/>
      <c r="D61" s="69"/>
      <c r="E61" s="55"/>
      <c r="F61" s="56"/>
      <c r="G61" s="60"/>
    </row>
    <row r="62" spans="1:7" ht="15.75" x14ac:dyDescent="0.25">
      <c r="A62" s="64"/>
      <c r="B62" s="62"/>
      <c r="C62" s="65"/>
      <c r="D62" s="69"/>
      <c r="E62" s="55"/>
      <c r="F62" s="56"/>
      <c r="G62" s="60"/>
    </row>
    <row r="63" spans="1:7" ht="15.75" x14ac:dyDescent="0.25">
      <c r="A63" s="64"/>
      <c r="B63" s="62"/>
      <c r="C63" s="65"/>
      <c r="D63" s="69"/>
      <c r="E63" s="55"/>
      <c r="F63" s="56"/>
      <c r="G63" s="60"/>
    </row>
    <row r="64" spans="1:7" ht="15.75" x14ac:dyDescent="0.25">
      <c r="A64" s="64"/>
      <c r="B64" s="62"/>
      <c r="C64" s="65"/>
      <c r="D64" s="69"/>
      <c r="E64" s="55"/>
      <c r="F64" s="56"/>
      <c r="G64" s="60"/>
    </row>
    <row r="65" spans="1:7" ht="15.75" x14ac:dyDescent="0.25">
      <c r="A65" s="64"/>
      <c r="B65" s="62"/>
      <c r="C65" s="65"/>
      <c r="D65" s="69"/>
      <c r="E65" s="55"/>
      <c r="F65" s="56"/>
      <c r="G65" s="60"/>
    </row>
    <row r="66" spans="1:7" ht="15.75" x14ac:dyDescent="0.25">
      <c r="A66" s="64"/>
      <c r="B66" s="62"/>
      <c r="C66" s="65"/>
      <c r="D66" s="69"/>
      <c r="E66" s="55"/>
      <c r="F66" s="56"/>
      <c r="G66" s="60"/>
    </row>
    <row r="67" spans="1:7" ht="15.75" x14ac:dyDescent="0.25">
      <c r="A67" s="64"/>
      <c r="B67" s="62"/>
      <c r="C67" s="65"/>
      <c r="D67" s="69"/>
      <c r="E67" s="55"/>
      <c r="F67" s="56"/>
      <c r="G67" s="60"/>
    </row>
    <row r="68" spans="1:7" ht="15.75" x14ac:dyDescent="0.25">
      <c r="A68" s="64"/>
      <c r="B68" s="62"/>
      <c r="C68" s="65"/>
      <c r="D68" s="69"/>
      <c r="E68" s="55"/>
      <c r="F68" s="56"/>
      <c r="G68" s="60"/>
    </row>
    <row r="69" spans="1:7" ht="15.75" x14ac:dyDescent="0.25">
      <c r="A69" s="64"/>
      <c r="B69" s="62"/>
      <c r="C69" s="65"/>
      <c r="D69" s="69"/>
      <c r="E69" s="55"/>
      <c r="F69" s="56"/>
      <c r="G69" s="60"/>
    </row>
    <row r="70" spans="1:7" ht="15.75" x14ac:dyDescent="0.25">
      <c r="A70" s="64"/>
      <c r="B70" s="62"/>
      <c r="C70" s="65"/>
      <c r="D70" s="69"/>
      <c r="E70" s="55"/>
      <c r="F70" s="56"/>
      <c r="G70" s="60"/>
    </row>
    <row r="71" spans="1:7" ht="15.75" x14ac:dyDescent="0.25">
      <c r="A71" s="64"/>
      <c r="B71" s="62"/>
      <c r="C71" s="65"/>
      <c r="D71" s="69"/>
      <c r="E71" s="55"/>
      <c r="F71" s="56"/>
      <c r="G71" s="60"/>
    </row>
    <row r="72" spans="1:7" ht="15.75" x14ac:dyDescent="0.25">
      <c r="A72" s="64"/>
      <c r="B72" s="62"/>
      <c r="C72" s="65"/>
      <c r="D72" s="69"/>
      <c r="E72" s="55"/>
      <c r="F72" s="56"/>
      <c r="G72" s="60"/>
    </row>
    <row r="73" spans="1:7" ht="15.75" x14ac:dyDescent="0.25">
      <c r="A73" s="64"/>
      <c r="B73" s="62"/>
      <c r="C73" s="65"/>
      <c r="D73" s="69"/>
      <c r="E73" s="55"/>
      <c r="F73" s="56"/>
      <c r="G73" s="60"/>
    </row>
    <row r="74" spans="1:7" ht="15.75" x14ac:dyDescent="0.25">
      <c r="A74" s="64"/>
      <c r="B74" s="62"/>
      <c r="C74" s="65"/>
      <c r="D74" s="69"/>
      <c r="E74" s="55"/>
      <c r="F74" s="56"/>
      <c r="G74" s="60"/>
    </row>
  </sheetData>
  <sheetProtection algorithmName="SHA-512" hashValue="WDDyJbSSkahsHXDzwYKZVoewbRiOorm0If7HGsTO6qHZ1RGIoiPSMF/zVo2o6w2o2COkp8E3Q7nmbUnULJZkaA==" saltValue="YlLijq5N8g0Iyd+MS0o9lQ==" spinCount="100000" sheet="1" objects="1" scenarios="1" formatCells="0" formatColumns="0" formatRows="0" insertRows="0" selectLockedCells="1"/>
  <protectedRanges>
    <protectedRange algorithmName="SHA-512" hashValue="HIiqRw8469/VAkwG3rwOHmizaGF4G0YmGVmjcyEIym1pz5e2OCo7Z1IOMZvW0J5sBRQfGip4mcCd1hCOQ2+f8Q==" saltValue="HRq1TWQpNaOfBkbg9OLQmQ==" spinCount="100000" sqref="A11:A31 A34:A83 B11:G83" name="Oblast1"/>
  </protectedRanges>
  <mergeCells count="12">
    <mergeCell ref="D1:G5"/>
    <mergeCell ref="F9:F10"/>
    <mergeCell ref="A8:G8"/>
    <mergeCell ref="G9:G10"/>
    <mergeCell ref="C9:D9"/>
    <mergeCell ref="C6:G6"/>
    <mergeCell ref="C7:G7"/>
    <mergeCell ref="A6:B6"/>
    <mergeCell ref="A7:B7"/>
    <mergeCell ref="A9:A10"/>
    <mergeCell ref="B9:B10"/>
    <mergeCell ref="E9:E10"/>
  </mergeCells>
  <phoneticPr fontId="48" type="noConversion"/>
  <dataValidations xWindow="702" yWindow="550" count="4">
    <dataValidation type="list" showInputMessage="1" showErrorMessage="1" prompt="vyberte ze seznamu" sqref="F11:F74" xr:uid="{74E9270A-1602-4621-8F97-10C3126F442A}">
      <formula1>$I$12:$I$15</formula1>
    </dataValidation>
    <dataValidation allowBlank="1" showInputMessage="1" showErrorMessage="1" prompt="Vyberte ze seznamu_x000a_1=nejlevnější" sqref="B9" xr:uid="{0DFB3493-9829-4F81-BE69-252DF7CA3C87}"/>
    <dataValidation type="list" allowBlank="1" showInputMessage="1" showErrorMessage="1" prompt="vyberte preferenci nabídky (1=nejlevnější)" sqref="B11:B74" xr:uid="{50A3D7E5-51BC-469F-800C-1C9CC52060CF}">
      <formula1>$I$25:$I$28</formula1>
    </dataValidation>
    <dataValidation type="list" allowBlank="1" showInputMessage="1" showErrorMessage="1" prompt="vyberte ze seznamu" sqref="G11:G74" xr:uid="{E5789E50-AF0B-4F18-8CD6-9FB1F83A913A}">
      <formula1>$I$18:$I$22</formula1>
    </dataValidation>
  </dataValidations>
  <pageMargins left="0.39370078740157483" right="0.39370078740157483" top="0.59055118110236227" bottom="0.59055118110236227" header="0.31496062992125984" footer="0.31496062992125984"/>
  <pageSetup paperSize="9" scale="69" fitToHeight="0" orientation="landscape" horizontalDpi="300" verticalDpi="300" r:id="rId1"/>
  <headerFooter>
    <oddFooter>&amp;LVerze 3 (23.1.2025)&amp;C&amp;A&amp;Rstrana 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m y Z W H q S o / C k A A A A 9 g A A A B I A H A B D b 2 5 m a W c v U G F j a 2 F n Z S 5 4 b W w g o h g A K K A U A A A A A A A A A A A A A A A A A A A A A A A A A A A A h Y 8 x D o I w G I W v Q r r T l j p g y E 8 Z W C U x M T H G r S k V G q A Y W i x 3 c / B I X k G M o m 6 O 7 3 v f 8 N 7 9 e o N s 6 t r g o g a r e 5 O i C F M U K C P 7 U p s q R a M 7 h W u U c d g K 2 Y h K B b N s b D L Z M k W 1 c + e E E O 8 9 9 i v c D x V h l E b k U G x 2 s l a d Q B 9 Z / 5 d D b a w T R i r E Y f 8 a w x m O W I x Z H G M K Z I F Q a P M V 2 L z 3 2 f 5 A y M f W j Y P i 0 o b 5 E c g S g b w / 8 A d Q S w M E F A A C A A g A y m y Z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p s m V g o i k e 4 D g A A A B E A A A A T A B w A R m 9 y b X V s Y X M v U 2 V j d G l v b j E u b S C i G A A o o B Q A A A A A A A A A A A A A A A A A A A A A A A A A A A A r T k 0 u y c z P U w i G 0 I b W A F B L A Q I t A B Q A A g A I A M p s m V h 6 k q P w p A A A A P Y A A A A S A A A A A A A A A A A A A A A A A A A A A A B D b 2 5 m a W c v U G F j a 2 F n Z S 5 4 b W x Q S w E C L Q A U A A I A C A D K b J l Y D 8 r p q 6 Q A A A D p A A A A E w A A A A A A A A A A A A A A A A D w A A A A W 0 N v b n R l b n R f V H l w Z X N d L n h t b F B L A Q I t A B Q A A g A I A M p s m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F P I J g e j 0 n S o C D b 5 U G g Y j x A A A A A A I A A A A A A B B m A A A A A Q A A I A A A A I q v i V u H i X o r e Z e f 9 + P d F j L J t S Q S x t 0 + Y K 8 u J X 0 H Y t A K A A A A A A 6 A A A A A A g A A I A A A A K c x 6 5 V D E / 6 u i Y 2 o 7 2 B S 8 S w Z 0 K D 9 7 G f D L L + 1 g P J b I m d d U A A A A K y l s v 5 U 6 P V 7 A b j x N m k / G G K L p L I n P g B v + + j L 1 y M G 9 w t E T S k I / b o c p N e S 9 3 M s w p s P 9 i v v D N k 6 l k e y k r B G l c L a 9 k c + G s 8 W 9 B X H 3 5 P / x Q M r j M o M Q A A A A J + 1 k m / x k 8 + K c L 5 l s u + 1 M + 1 A z j H 2 g O / G G 6 H k W E 4 b r T z r G L B b K Q 4 C J r r c + K / r 7 3 g S L L J / + l T Q + u d 8 9 x Z + u x x E i + U = < / D a t a M a s h u p > 
</file>

<file path=customXml/itemProps1.xml><?xml version="1.0" encoding="utf-8"?>
<ds:datastoreItem xmlns:ds="http://schemas.openxmlformats.org/officeDocument/2006/customXml" ds:itemID="{218C3717-85B3-40A6-9F7E-5CAD96B2E4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Návrh rozpočtu  (milníky)</vt:lpstr>
      <vt:lpstr>Přehled cenových nabídek</vt:lpstr>
      <vt:lpstr>'Přehled cenových nabídek'!Oblast_tisku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Katerina Vlaskova</cp:lastModifiedBy>
  <cp:lastPrinted>2025-01-24T10:14:40Z</cp:lastPrinted>
  <dcterms:created xsi:type="dcterms:W3CDTF">2023-12-19T08:48:08Z</dcterms:created>
  <dcterms:modified xsi:type="dcterms:W3CDTF">2025-02-06T10:38:48Z</dcterms:modified>
</cp:coreProperties>
</file>